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defaultThemeVersion="124226"/>
  <mc:AlternateContent xmlns:mc="http://schemas.openxmlformats.org/markup-compatibility/2006">
    <mc:Choice Requires="x15">
      <x15ac:absPath xmlns:x15ac="http://schemas.microsoft.com/office/spreadsheetml/2010/11/ac" url="\\RAIDNAS\Volume_1\just-camping.com\Vertragsunterlagen\Excel Dateien neu\"/>
    </mc:Choice>
  </mc:AlternateContent>
  <xr:revisionPtr revIDLastSave="0" documentId="13_ncr:1_{27BD17D1-4DBD-4F6E-88A2-CF1948A23689}" xr6:coauthVersionLast="36" xr6:coauthVersionMax="36" xr10:uidLastSave="{00000000-0000-0000-0000-000000000000}"/>
  <bookViews>
    <workbookView xWindow="525" yWindow="-120" windowWidth="16515" windowHeight="9540" tabRatio="505" activeTab="2" xr2:uid="{00000000-000D-0000-FFFF-FFFF00000000}"/>
  </bookViews>
  <sheets>
    <sheet name="Mietvertrag" sheetId="1" r:id="rId1"/>
    <sheet name="Übergabeprotokoll" sheetId="2" r:id="rId2"/>
    <sheet name="Rechnung" sheetId="4" r:id="rId3"/>
    <sheet name="Rechnung Rabatt" sheetId="6" state="hidden" r:id="rId4"/>
    <sheet name="Bilder Einverständniserklärung " sheetId="3" r:id="rId5"/>
  </sheets>
  <definedNames>
    <definedName name="Do">Übergabeprotokoll!$AB$17:$AC$19</definedName>
  </definedNames>
  <calcPr calcId="191029"/>
</workbook>
</file>

<file path=xl/calcChain.xml><?xml version="1.0" encoding="utf-8"?>
<calcChain xmlns="http://schemas.openxmlformats.org/spreadsheetml/2006/main">
  <c r="G31" i="4" l="1"/>
  <c r="V55" i="2" l="1"/>
  <c r="G66" i="2"/>
  <c r="V68" i="2"/>
  <c r="V67" i="2"/>
  <c r="V66" i="2"/>
  <c r="V65" i="2"/>
  <c r="V64" i="2"/>
  <c r="V63" i="2"/>
  <c r="V62" i="2"/>
  <c r="V61" i="2"/>
  <c r="V60" i="2"/>
  <c r="V59" i="2"/>
  <c r="V58" i="2"/>
  <c r="V57" i="2"/>
  <c r="V56" i="2"/>
  <c r="G67" i="2"/>
  <c r="G65" i="2"/>
  <c r="G64" i="2"/>
  <c r="G63" i="2"/>
  <c r="G62" i="2"/>
  <c r="G61" i="2"/>
  <c r="G60" i="2"/>
  <c r="G59" i="2"/>
  <c r="G58" i="2"/>
  <c r="G57" i="2"/>
  <c r="G56" i="2"/>
  <c r="G55" i="2"/>
  <c r="H17" i="2"/>
  <c r="W64" i="1"/>
  <c r="T38" i="1"/>
  <c r="T39" i="1"/>
  <c r="T40" i="1"/>
  <c r="T41" i="1"/>
  <c r="T42" i="1"/>
  <c r="T43" i="1"/>
  <c r="T37" i="1"/>
  <c r="T44" i="1" l="1"/>
  <c r="U99" i="1" s="1"/>
  <c r="A14" i="4"/>
  <c r="U43" i="4"/>
  <c r="N31" i="4"/>
  <c r="H18" i="2"/>
  <c r="T100" i="2"/>
  <c r="E96" i="2"/>
  <c r="U77" i="2"/>
  <c r="U76" i="2"/>
  <c r="U75" i="2"/>
  <c r="W79" i="1" l="1"/>
  <c r="W28" i="1"/>
  <c r="W61" i="1"/>
  <c r="W62" i="1"/>
  <c r="W63" i="1"/>
  <c r="W65" i="1"/>
  <c r="W66" i="1"/>
  <c r="W67" i="1"/>
  <c r="W68" i="1"/>
  <c r="W69" i="1"/>
  <c r="W70" i="1"/>
  <c r="W71" i="1"/>
  <c r="W72" i="1"/>
  <c r="W73" i="1"/>
  <c r="W74" i="1"/>
  <c r="W75" i="1"/>
  <c r="W76" i="1"/>
  <c r="W77" i="1"/>
  <c r="W78" i="1"/>
  <c r="W60" i="1"/>
  <c r="W53" i="1"/>
  <c r="W54" i="1"/>
  <c r="W55" i="1"/>
  <c r="W56" i="1"/>
  <c r="W57" i="1"/>
  <c r="W52" i="1"/>
  <c r="C30" i="1" l="1"/>
  <c r="E30" i="1" s="1"/>
  <c r="G30" i="1" s="1"/>
  <c r="W49" i="1"/>
  <c r="B17" i="6"/>
  <c r="B16" i="6"/>
  <c r="B15" i="6"/>
  <c r="B14" i="6"/>
  <c r="N30" i="1" l="1"/>
  <c r="Q30" i="1" s="1"/>
  <c r="W31" i="1" s="1"/>
  <c r="S92" i="1"/>
  <c r="G4" i="2"/>
  <c r="L4" i="2"/>
  <c r="Q4" i="2"/>
  <c r="V4" i="2"/>
  <c r="G5" i="2"/>
  <c r="L5" i="2"/>
  <c r="Q5" i="2"/>
  <c r="V5" i="2"/>
  <c r="M6" i="2"/>
  <c r="R6" i="2"/>
  <c r="W6" i="2"/>
  <c r="M7" i="2"/>
  <c r="R7" i="2"/>
  <c r="W7" i="2"/>
  <c r="H12" i="3"/>
  <c r="C12" i="3"/>
  <c r="H11" i="3"/>
  <c r="C11" i="3"/>
  <c r="H10" i="3"/>
  <c r="C10" i="3"/>
  <c r="H9" i="3"/>
  <c r="C9" i="3"/>
  <c r="A17" i="4"/>
  <c r="A16" i="4"/>
  <c r="A15" i="4"/>
  <c r="O177" i="1"/>
  <c r="U177" i="1"/>
  <c r="S111" i="1"/>
  <c r="M111" i="1"/>
  <c r="G111" i="1"/>
  <c r="T87" i="1"/>
  <c r="U101" i="1" s="1"/>
  <c r="U39" i="4" s="1"/>
  <c r="T86" i="1"/>
  <c r="L23" i="2" s="1"/>
  <c r="U36" i="6" l="1"/>
  <c r="U102" i="1"/>
  <c r="U41" i="4" s="1"/>
  <c r="U35" i="4"/>
  <c r="W81" i="1"/>
  <c r="U100" i="1" s="1"/>
  <c r="U37" i="4" s="1"/>
  <c r="U33" i="6"/>
  <c r="I23" i="2"/>
  <c r="I24" i="2" s="1"/>
  <c r="U47" i="4" l="1"/>
  <c r="O23" i="2"/>
  <c r="O24" i="2" s="1"/>
  <c r="S23" i="2" s="1"/>
  <c r="U35" i="6"/>
  <c r="U104" i="1"/>
  <c r="U74" i="2" l="1"/>
  <c r="U78" i="2" s="1"/>
  <c r="U49" i="4"/>
  <c r="U51" i="4" s="1"/>
  <c r="U105" i="1"/>
  <c r="L53" i="4"/>
  <c r="U31" i="6"/>
  <c r="U32" i="6"/>
  <c r="U106" i="1" l="1"/>
  <c r="U39" i="6"/>
  <c r="Q41" i="6" s="1"/>
  <c r="U37" i="6"/>
</calcChain>
</file>

<file path=xl/sharedStrings.xml><?xml version="1.0" encoding="utf-8"?>
<sst xmlns="http://schemas.openxmlformats.org/spreadsheetml/2006/main" count="511" uniqueCount="365">
  <si>
    <t>1)</t>
  </si>
  <si>
    <t>Mieter</t>
  </si>
  <si>
    <t>Name</t>
  </si>
  <si>
    <t>Vorname</t>
  </si>
  <si>
    <t>Straße/Nr.</t>
  </si>
  <si>
    <t>PLZ/Ort</t>
  </si>
  <si>
    <t>Geburtsdatum</t>
  </si>
  <si>
    <t>Telefon</t>
  </si>
  <si>
    <t>mobil</t>
  </si>
  <si>
    <t>E-Mail</t>
  </si>
  <si>
    <t>Zusatzfahrer</t>
  </si>
  <si>
    <t>1. Mieter</t>
  </si>
  <si>
    <t>2. Mieter</t>
  </si>
  <si>
    <t>3. Mieter</t>
  </si>
  <si>
    <t>4. Mieter</t>
  </si>
  <si>
    <t>Fahrer des Fahrzeuges</t>
  </si>
  <si>
    <t>Ja</t>
  </si>
  <si>
    <t>Nein</t>
  </si>
  <si>
    <t>2)</t>
  </si>
  <si>
    <t xml:space="preserve">3) </t>
  </si>
  <si>
    <t>Mietdauer</t>
  </si>
  <si>
    <t>Fahrzeugübergabe</t>
  </si>
  <si>
    <t>Fahrzeugrücknahme</t>
  </si>
  <si>
    <t>Datum</t>
  </si>
  <si>
    <t>Uhrzeit</t>
  </si>
  <si>
    <t>km</t>
  </si>
  <si>
    <t>4)</t>
  </si>
  <si>
    <t>Miete und sonstige Kosten</t>
  </si>
  <si>
    <t>a)</t>
  </si>
  <si>
    <t>Miete</t>
  </si>
  <si>
    <t>€</t>
  </si>
  <si>
    <t>Die Miete für die Mietdauer beträgt inkl. 19% MwSt</t>
  </si>
  <si>
    <t>b)</t>
  </si>
  <si>
    <t>Anzahl</t>
  </si>
  <si>
    <t>Preis</t>
  </si>
  <si>
    <t>Windschutz</t>
  </si>
  <si>
    <t>Bollerwagen</t>
  </si>
  <si>
    <t>Liege</t>
  </si>
  <si>
    <t>Strandmuschel</t>
  </si>
  <si>
    <t>Strandstuhl</t>
  </si>
  <si>
    <t>spätere Rückgabe</t>
  </si>
  <si>
    <t>c)</t>
  </si>
  <si>
    <t>Anzahl der gewünschten Pakete</t>
  </si>
  <si>
    <t>zusätzliche Frei-Kilometer</t>
  </si>
  <si>
    <t>Kosten Kilometer-Paket inkl. 19% MwSt</t>
  </si>
  <si>
    <t>d)</t>
  </si>
  <si>
    <t>Servicepauschale</t>
  </si>
  <si>
    <t>e)</t>
  </si>
  <si>
    <t>Reinigung</t>
  </si>
  <si>
    <t>f)</t>
  </si>
  <si>
    <t>Gesamtkosten</t>
  </si>
  <si>
    <t>Miete (Ziffer 4a)</t>
  </si>
  <si>
    <t>Kilometer-Paket (Ziffer 4c)</t>
  </si>
  <si>
    <t>Servicepauschale (4d)</t>
  </si>
  <si>
    <t>Reinigung (Ziffer 4e)</t>
  </si>
  <si>
    <t>30% Anzahlung innerhalb von 5 Werktagen</t>
  </si>
  <si>
    <t>Restzahlung spätestens 4 Wochen vor Reisebeginn</t>
  </si>
  <si>
    <t>Zahlungsbedingungen</t>
  </si>
  <si>
    <t>Verwendungszweck</t>
  </si>
  <si>
    <t>Kontoinhaber</t>
  </si>
  <si>
    <t>IBAN</t>
  </si>
  <si>
    <t>BIC</t>
  </si>
  <si>
    <t>+</t>
  </si>
  <si>
    <t>Florian Schörner</t>
  </si>
  <si>
    <t>just-camping.com  - Florian Schörner</t>
  </si>
  <si>
    <t>DE09 7735 0110 0030 3817 68</t>
  </si>
  <si>
    <t>6)</t>
  </si>
  <si>
    <t>Mehr-Kilometer</t>
  </si>
  <si>
    <t>7)</t>
  </si>
  <si>
    <t>Bearbeitungsgebühr bei Bußgeldbescheiden</t>
  </si>
  <si>
    <t xml:space="preserve">Im Falle von Bußgeldbescheiden erhebt der Vermieter eine Bearbeitungsgebühr in Höhe von 50,00 € zzgl. der Kosten des Bußgeldbescheides pro Bußgeldbescheid. Der Vermieter rechnet diese Gebühr über eine separate Rechnung ab. </t>
  </si>
  <si>
    <t>9)</t>
  </si>
  <si>
    <t>10)</t>
  </si>
  <si>
    <t>Versicherung</t>
  </si>
  <si>
    <t>Das Fahrzeug ist als Selbstfahrervermietfahrzeug KFZ Haftpflicht versichert sowie Teil- und Vollkasko versichert. Des Weiteren gibt es einen Schutzbrief. Bei Schäden am Fahrzeug, die der Mieter zu vertreten hat, und für die weder die Haftpflicht-, noch die Teilkasko- oder die Vollkasko-Versicherung des Vermieters haftet, haftet der Mieter persönlich.</t>
  </si>
  <si>
    <t>11)</t>
  </si>
  <si>
    <t>Mietsicherheit</t>
  </si>
  <si>
    <t>12)</t>
  </si>
  <si>
    <t>Pflichten des Mieters</t>
  </si>
  <si>
    <t>b) Der Mieter haftet dem Vermieter für Schäden aus der Mietsache, die durch Verletzung der ihm obliegenden Obhuts- und Sorgfaltspflicht schuldhaft verursacht wurden. Veränderungen oder Verschlechterungen, die durch den vertragsgemäßen Gebrauch herbeigeführt werden, hat der Mieter nicht zu vertreten. Die gilt insbesondere für Verschleißteile.</t>
  </si>
  <si>
    <t xml:space="preserve">d) Eine Untervermietung ist nicht gestattet. </t>
  </si>
  <si>
    <t>13)</t>
  </si>
  <si>
    <t>Pflichten des Vermieters</t>
  </si>
  <si>
    <t>c) Sollte das Fahrzeug durch Ausfall nicht verfügbar sein, kann er ein Ersatzfahrzeug anbieten.</t>
  </si>
  <si>
    <t>14)</t>
  </si>
  <si>
    <t>Rücktrittsbedingungen</t>
  </si>
  <si>
    <t>Der Vermieter räumt dem Mieter ein vertragliches Rücktrittsrecht im nachfolgend beschriebenen Umfang ein. Bei Rücktritt von der verbindlichen Reservierung werden folgende Stornogebühren fällig:</t>
  </si>
  <si>
    <t>Maßgebend für den Rücktrittszeitpunkt ist der Eingang der schriftlichen Rücktrittserklärung beim Vermieter.</t>
  </si>
  <si>
    <t>d) 90% des Mietpreises ab 14. Tag vor dem vereinbarten Mietbeginn</t>
  </si>
  <si>
    <t>c) 50% des Mietpreises vom 40. bis 15. Tag vor dem vereinbarten Mietbeginn</t>
  </si>
  <si>
    <t>b) 20% des Mietpreises vom 99. bis 41. Tag vor dem vereinbarten Mietbeginn</t>
  </si>
  <si>
    <t>15)</t>
  </si>
  <si>
    <t>Rückgabe</t>
  </si>
  <si>
    <t>16)</t>
  </si>
  <si>
    <t>Versicherungsschutz</t>
  </si>
  <si>
    <t>17)</t>
  </si>
  <si>
    <t>Selbstbeteiligung</t>
  </si>
  <si>
    <t xml:space="preserve">Die Selbstbeteiligung des Mieters bei Schäden am Fahrzeug liegt bei 1.500,00 €. Bis zur Klärung der tatsächlichen Reparaturkosten behält der Vermieter im Schadensfall die Kaution ein. Die Schadenskosten können mit der Kaution verrechnet werden oder separat in Rechnung gestellt werden. </t>
  </si>
  <si>
    <t>18)</t>
  </si>
  <si>
    <t>Haftung des Vermieters</t>
  </si>
  <si>
    <t>Der Vermieter haftet in Fällen des Vorsatzes oder groben Fahrlässigkeit des Vermieters, eines Vertreters oder eines Erfüllungsgehilfen nach den gesetzlichen Bestimmungen. Im Übrigen haftet der Vermieter nur wegen der Verletzung des Lebens, des Körpers, der Gesundheit oder der schuldhaften Verletzung von wesentlichen Vertragspflichten. Der Schadenersatzanspruch wegen Verletzung wesentlicher Vertragspflichten ist auf den vertragstypischen, vorhersehbaren Schaden begrenzt.</t>
  </si>
  <si>
    <t>Salvatorische Klausel</t>
  </si>
  <si>
    <t>Sollten einzelne Bestimmungen dieses Vertrages unwirksam oder undurchführbar sein oder nach Vertragsschluss unwirksam oder undurchführbar werden, bleibt davon die Wirksamkeit des Vertrages im Übrigen unberührt. An Stelle der unwirksamen oder undurchführbaren Bestimmung soll diejenige wirksame und durchführbare Regelung treten, deren Wirkung der wirtschaftlichen Zielsetzung am nächsten kommen, die die Vertragsparteien mit der unwirksamen bzw. undurchführbaren Bestimmung verfolgt haben. Die vorstehenden Bestimmungen gelten entsprechend für den Fall, dass sich der Vertrag als lückenhaft erweist.</t>
  </si>
  <si>
    <t>Ich habe die AGBs erhalten, gelesen und akzeptiere sie als Teil des Mietvertrag</t>
  </si>
  <si>
    <t>Dressendorf, den</t>
  </si>
  <si>
    <t>, den</t>
  </si>
  <si>
    <t>Unterschrift des Mieters</t>
  </si>
  <si>
    <t>vereinbarte Termine</t>
  </si>
  <si>
    <t>Fahrzeugübernahme</t>
  </si>
  <si>
    <t>Fahrzeugrückgabe</t>
  </si>
  <si>
    <t>tatsächliche Uhrzeit Beginn</t>
  </si>
  <si>
    <t>Übergabe</t>
  </si>
  <si>
    <t>Stromanschluss</t>
  </si>
  <si>
    <t>Frischwassertank</t>
  </si>
  <si>
    <t>Licht vorne/hinten</t>
  </si>
  <si>
    <t>Blinklichter vorne/hinten</t>
  </si>
  <si>
    <t>Abwassertank</t>
  </si>
  <si>
    <t>Bordwerkzeug</t>
  </si>
  <si>
    <t>Verbandskasten</t>
  </si>
  <si>
    <t>Elektrische Trittstufe</t>
  </si>
  <si>
    <t>Rampen</t>
  </si>
  <si>
    <t>Leuchten</t>
  </si>
  <si>
    <t>Tisch innen mit Drehelement</t>
  </si>
  <si>
    <t>Waschbecken</t>
  </si>
  <si>
    <t>Dusche</t>
  </si>
  <si>
    <t>Heckbett</t>
  </si>
  <si>
    <t>Schränke</t>
  </si>
  <si>
    <t>Kontroll-Panell, Batterie, Heizung</t>
  </si>
  <si>
    <t>Dometic Kühlbox</t>
  </si>
  <si>
    <t>vorhanden</t>
  </si>
  <si>
    <t>Polsterung Sitze</t>
  </si>
  <si>
    <t>Kinderhochstuhl</t>
  </si>
  <si>
    <t>Kraftstofftank</t>
  </si>
  <si>
    <t>Markisenstange</t>
  </si>
  <si>
    <t>Rollos &amp; Insektenschutz</t>
  </si>
  <si>
    <t>Endabrechnung</t>
  </si>
  <si>
    <t>abzgl. Kosten Mehr-Kilometer</t>
  </si>
  <si>
    <t>abzgl. verspätete Rückgabe</t>
  </si>
  <si>
    <t>abzgl. Toilette - nicht gereinigt oder geleert</t>
  </si>
  <si>
    <t>abzgl. extreme Vermutzung durch Tiere</t>
  </si>
  <si>
    <t>Betrag</t>
  </si>
  <si>
    <t>pro km</t>
  </si>
  <si>
    <t>pro Std.</t>
  </si>
  <si>
    <t>zu erstattender Restbetrag der Kaution</t>
  </si>
  <si>
    <t>Rechnungsnummer</t>
  </si>
  <si>
    <t>Sehr geehrte Damen und Herren,</t>
  </si>
  <si>
    <t>herzlichen Dank für Ihre Buchung bei just-camping.com.</t>
  </si>
  <si>
    <t>In den Gesamtkosten sind 19% MwSt in Höhe von</t>
  </si>
  <si>
    <t>enthalten.</t>
  </si>
  <si>
    <t>Angerstr. 12a</t>
  </si>
  <si>
    <t>95497 Goldkronach</t>
  </si>
  <si>
    <t>mobil | 0173-6372543</t>
  </si>
  <si>
    <t>Tel. | 09208-5479920</t>
  </si>
  <si>
    <t>mail | kontakt@just-camping.com</t>
  </si>
  <si>
    <t>IBAN | DE09 7735 0110 0030 3817 68</t>
  </si>
  <si>
    <t>BIC | BYLADEM1SBT</t>
  </si>
  <si>
    <t>Ust-IdNr. | DE307539084</t>
  </si>
  <si>
    <t>just-camping.com | Angerstr. 12a | 95497 Goldkronach</t>
  </si>
  <si>
    <t>Einverständniserklärung</t>
  </si>
  <si>
    <t>Hiermit gestatten wir</t>
  </si>
  <si>
    <t>8)</t>
  </si>
  <si>
    <t>Mietsache</t>
  </si>
  <si>
    <t>e) 100% des Mietpreises am Tag der Abholung oder bei Nichtabnahme des Fahrzeugs</t>
  </si>
  <si>
    <t>Bitte ankreuzen</t>
  </si>
  <si>
    <t>Stück</t>
  </si>
  <si>
    <t>a) 10% des Mietpreises bis zum 100. Tag vor dem vereinbarten Mietbeginn, mindestens jedoch 50 € pro Buchung</t>
  </si>
  <si>
    <t>just-camping.com</t>
  </si>
  <si>
    <t>vor Ort ein Bild von uns mit dem Kastenwagen zu machen,</t>
  </si>
  <si>
    <t>und/oder</t>
  </si>
  <si>
    <t xml:space="preserve">Der Mieter trägt dabei die Verantwortung das Einverständnis abgelichteter Personen einzuholen.
</t>
  </si>
  <si>
    <t>für Werbemaßnahmen uneingeschränkt zu nutzen.</t>
  </si>
  <si>
    <t>die von uns über WhatsApp oder per Mail zugesendeten Bilder</t>
  </si>
  <si>
    <t>Hiermit erhalten Sie die Rechnung. Der Rechnungsbetrag ergibt sich aus den von</t>
  </si>
  <si>
    <t>Ihnen gemachten Angaben im Mietvertrag.</t>
  </si>
  <si>
    <t>Wir sehen uns spätestens bei Ihrem Start in den Urlaub.</t>
  </si>
  <si>
    <t>Bis dahin viel Spaß an der Vorfreude!</t>
  </si>
  <si>
    <t>Um interessierten Menschen zu zeigen wo unsere Camper schon überall waren oder wer alles campen geht, würden wir uns freuen, wenn Ihr ein oder gerne mehrere Bild/er von dem Camper, Campingplatz, Stellplatz, Aktivitäten oder Euch macht und an uns per WhatsApp oder Mail schickt.</t>
  </si>
  <si>
    <t>Gesamtpreis</t>
  </si>
  <si>
    <t>pro Person</t>
  </si>
  <si>
    <t>Handtuch (Duschtuch &amp; Handtuch)</t>
  </si>
  <si>
    <t>Kuscheldecke</t>
  </si>
  <si>
    <t>Ausstattung pro Buchung</t>
  </si>
  <si>
    <t>pro Buchung</t>
  </si>
  <si>
    <t>Induktionskochplatte 230V</t>
  </si>
  <si>
    <t>Kaffeemaschine - Tassimo 230V</t>
  </si>
  <si>
    <t>Kühlbox 230V - zusätzlich 34 Liter</t>
  </si>
  <si>
    <t>Kaffeemaschine - Senseo 230V</t>
  </si>
  <si>
    <t>Toaster 230V</t>
  </si>
  <si>
    <t>Ausstattung nach Anzahl</t>
  </si>
  <si>
    <t>GPS speziell für Camper</t>
  </si>
  <si>
    <t>Gesamt-preis</t>
  </si>
  <si>
    <t>Gas-Kocher zweiflammig inkl. 5 kg Gas</t>
  </si>
  <si>
    <t>Gas-Grill für Gasflasche inkl. 5 kg Gas</t>
  </si>
  <si>
    <t>Ausstattung</t>
  </si>
  <si>
    <t>Wasserkessel für Gaskocher</t>
  </si>
  <si>
    <t>Espressokocher für Gaskessel</t>
  </si>
  <si>
    <t>Küchentisch für außen</t>
  </si>
  <si>
    <t>spätere Rückgabe - bis 18.00 Uhr am Rückgabetag</t>
  </si>
  <si>
    <t>Die Nutzungsgebühr beträgt inkl. 19%MwSt</t>
  </si>
  <si>
    <t>Ausstattung (Ziffer 4b)</t>
  </si>
  <si>
    <t>Spätere Rückgabe</t>
  </si>
  <si>
    <t>einmalig</t>
  </si>
  <si>
    <t>Spätere Rückgabe (Ziffer 4f)</t>
  </si>
  <si>
    <t>Gesamtkosten (Ziffer 4a - 4f) inkl. 19% MwSt</t>
  </si>
  <si>
    <t>gebucht</t>
  </si>
  <si>
    <t>Unterschrift des Vermieters - Florian Schörner</t>
  </si>
  <si>
    <t>BRUNNER Topf-Set</t>
  </si>
  <si>
    <t>abzgl. Rabatt</t>
  </si>
  <si>
    <t>Bitte denken Sie daran, dass Sie die Anzahlung in Höhe von 30% innerhalb von 5 Werktagen überweisen, da ansonsten die Buchung verfällt und der Mietvertrag unwirksam ist. Die restlichen 70% sind spätestens 4 Wochen vor Reisebeginn fällig.</t>
  </si>
  <si>
    <t>BYLADEM1SBT                                                   (Sparkasse Bayreuth)</t>
  </si>
  <si>
    <t>Kraftstoff, Motoröl, Kühlflüssigkeit, Reifendruck</t>
  </si>
  <si>
    <t>Rückfahrkamera</t>
  </si>
  <si>
    <t>Hubbett mit Schlüssel</t>
  </si>
  <si>
    <t>Bitte denken Sie daran, dass Sie die Anzahlung innerhalb von 10 Werktagen überweisen, da ansonsten die Buchung verfällt und der Mietvertrag unwirksam ist.</t>
  </si>
  <si>
    <t>Teppich (Outdoor)</t>
  </si>
  <si>
    <t>Es wird explizit darauf hingewiesen, dass die Benutzung der Rampen für gehbehinderte Personen nur mit einer Begleitperson zulässig ist.</t>
  </si>
  <si>
    <t>Stuhl zusätzlich</t>
  </si>
  <si>
    <t>Ausstattung pro Tag</t>
  </si>
  <si>
    <t>pro Tag</t>
  </si>
  <si>
    <t>Stand-Up Paddle</t>
  </si>
  <si>
    <t>Gesamtkosten (Ziffer 4a - 4e) inkl. 19% MwSt</t>
  </si>
  <si>
    <t>ab 16.00 Uhr</t>
  </si>
  <si>
    <t>bis 11.00 Uhr</t>
  </si>
  <si>
    <t>zusätzliche Gaskartusche für mobilen Gaskocher einflammig</t>
  </si>
  <si>
    <t>5)</t>
  </si>
  <si>
    <t>Personalausweisnr.</t>
  </si>
  <si>
    <t>Die Gesamtkosten setzten sich aus den Ziffern 4a) – 4e) zusammen.</t>
  </si>
  <si>
    <t>Das Fahrzeug wird dem Mieter mit vollem Kraftstofftank übergeben. Der Mieter betankt das Fahrzeug nach Bedarf auf eigene Kosten während der Mietzeit und bringt es vollgetankt zurück. Bei Zuwiderhandlung werden die Kosten des Kraftstoffes zzgl. einer Pauschale von 50,00 € vereinbart. Beim ersten Tankvorgang ist der Mieter verpflichtet den korrekten Füllstand von Motoröl, Kühlflüssigkeit und den Reifendruck zu überprüfen, den bestehenden Mangel zu beheben und den Vermieter zu informieren. Anfallende Kosten für Motoröl, Kühlflüssigkeit oder Reifendruck werden nach Vorlage eines Zahlungsbeleges und Übergabe der nicht verbrauchten Materialien vom Vermieter erstattet.</t>
  </si>
  <si>
    <t xml:space="preserve">Zur Sicherung aller Ansprüche des Vermieters, die ihren Ursprung in diesem Mietverhältnis haben, einschließlich aller eventuellen Schadensersatzansprüche, verpflichtet sich der Mieter eine Mietsicherheit (Kaution) in Höhe von 1.500,00 € in bar an den Vermieter zu leisten. Die Kaution ist spätestens mit Übergabe des Fahrzeugs an den Mieter zur Zahlung fällig. </t>
  </si>
  <si>
    <t>0=nein  |  1=ja</t>
  </si>
  <si>
    <t>Im Mietpreis inbegriffen sind 250 Kilometer pro Nacht im Buchungszeitraum (siehe Ziffer 3). Jeder weitere Kilometer wird mit 0,35 € berechnet. Die Berechnung erfolgt nach tatsächlich gefahrenen Kilometern bei Fahrzeugrückgabe und ist im Übergabeprotokoll festgehalten. Die entstehenden Kosten werden mit der Kaution verrechnet.</t>
  </si>
  <si>
    <t>Der Mieter hat dafür Sorge zu tragen, dass das Fahrzeug zum vereinbarten Zeitpunkt im vereinbarten Zustand übergeben werden kann. Sollte sich die Rückgabe aus Gründen die der Mieter zu vertreten hat oder die der Mieter nicht zu vertreten hat (ausgenommen Fahrzeugmängel) verspäten, so wird pro verspäteter Stunde eine Gebühr in Höhe von 25,00 € fällig. Die Geltendmachung weitergehender Schadensersatzes bleibt hiervon unberührt.</t>
  </si>
  <si>
    <t>19)</t>
  </si>
  <si>
    <t>Bettwäsche Erwachsene</t>
  </si>
  <si>
    <t>Nur der/die nachstehend genannte/n Personen - im folgenden Mieter genannt - oder die von ihm angegebene Person/en, ist/sind zum Führen des Fahrzeuges berechtigt. Fahrer des Fahrzeuges müssen mindestens 23 Jahre alt sein und seit 5 Jahren im Besitz einer gültigen Fahrerlaubnis. Bitte denken Sie daran, dass wir von allen Reisenden eine Kopie des Ausweises und von jedem eingetragenen Fahrer eine Kopie des Führerschein benötigen. Bitte tragen Sie auch die Daten minderjähriger Mitreisender ein.</t>
  </si>
  <si>
    <t>Die Servicepauschale beträgt 130,00 € und beinhaltet die Endreinigung, Außenreinigung, Übergabe und Rücknahme des Fahrzeuges, WC-Chemikalien, Chemie-Toilettenpapier, Stromkabel inkl. Adapter, Verbandskasten, Warndreieck und gelbe Warnwesten.</t>
  </si>
  <si>
    <t>a) Der Mieter ist verpflichtet, die Mietsache sorgfaltsgemäß zu behandeln, insbesondere die Hinweise zur sachgemäßen Benutzung (Gebrauchsanweisungen, Warnhinweise o.ä.) zu beachten und die Mietsache nur dementsprechend einzusetzen. Bei Unklarheiten hat sich der Mieter vor Inbetriebnahme oder Nutzung der Mietsache beim Vermieter über die sachgemäße Benutzung zu informieren.</t>
  </si>
  <si>
    <t>3.Mieter</t>
  </si>
  <si>
    <t>4.Mieter</t>
  </si>
  <si>
    <t>Es wurde folgende Mietdauer vereinbart. Das Mietverhältnis endet automatisch mit dem Termin der Rückgabe, eine Kündigung ist nicht erforderlich. Eine vorzeitige Kündigung ist vertraglich ausgeschlossen.</t>
  </si>
  <si>
    <t>Mietdauer in Tagen</t>
  </si>
  <si>
    <t>0=nein         1=ja</t>
  </si>
  <si>
    <t>Der Mieter bucht vorab das Kilometer-Paket mit zusätzlichen 1.000 Kilometern für 290,00 €. Nicht verbrauchte Kilometer werden nicht gutgeschrieben. Jeder weitere Kilometer wird mit 0,35€ berechnet. Die Berechnung erfolgt nach tatsächlich gefahrenen Kilometern bei Fahrzeugrückgabe und ist im Übergabeprotokoll festgehalten. Die entstehenden Kosten werden mit der Kaution verrechnet.</t>
  </si>
  <si>
    <t xml:space="preserve">e) Der Mieter verpflichtet sich, die Mietsache am Ende des Mietzeitraumes dem Vermieter in dem Zustand zurückzugeben, in dem er sie vom Vermieter erhalten hat. </t>
  </si>
  <si>
    <t>Durch die Buchung der späteren Rückgabe verschiebt sich die Rückgabezeit am vereinbarten Rückgabetag (siehe Ziffer 3) auf spätestens 18.00 Uhr. Die Möglichkeit dieser Buchungsoption muss vorab mit dem Vermieter geklärt werden.</t>
  </si>
  <si>
    <t>a) Der Vermieter verpflichtet sich, dem Mieter die Mietsache für den Zeitraum in einem zum vertragsgemäßen Gebrauch geeigneten Zustand zur uneingeschränkten Nutzung zu überlassen. Er versichert, dass er zur Vermietung der Mietsache berechtigt ist.</t>
  </si>
  <si>
    <t>b) Der Vermieter hat die Mietsache zu Beginn des Mietzeitraumes zur Abholung bereitzuhalten. Er ist nicht verpflichtet, die Mietsache an einem anderen Ort als seinen Wohn- und Geschäftssitz zu versenden. Tut er es dennoch, so geschieht dies auf Kosten und Gefahr des Mieters.</t>
  </si>
  <si>
    <t>Für die Nutzung des Fahrzeuges während der Mietdauer ist der Mieter verpflichtet, die Miete an den Vermieter vorab zu bezahlen:</t>
  </si>
  <si>
    <r>
      <t xml:space="preserve">Mietvertrag bitte unterschreiben </t>
    </r>
    <r>
      <rPr>
        <b/>
        <u/>
        <sz val="8"/>
        <color theme="1"/>
        <rFont val="Verdana"/>
        <family val="2"/>
      </rPr>
      <t>UND</t>
    </r>
    <r>
      <rPr>
        <b/>
        <sz val="8"/>
        <color theme="1"/>
        <rFont val="Verdana"/>
        <family val="2"/>
      </rPr>
      <t xml:space="preserve"> als ausgefüllte EXCEL-Datei an uns zurück schicken. Sie erhalten   eine von mir unterschriebene Ausfertigung als Bestätigung und verbindlichen Vertragsabschluss zurück.</t>
    </r>
  </si>
  <si>
    <t>Tage</t>
  </si>
  <si>
    <t xml:space="preserve">Vermieter, Fahrzeughalter und Eigentümer des Kastenwagens ist Florian Schörner, Angerstraße 12a, 95497 Goldkronach, Tel.: 0173-6372543, 0174-1303803 oder 09208-5479920, Fax: 09208-5479921, E-Mail: kontakt@just-camping.com, Umsatzsteuer-ID-Nr.: DE307539084 - im folgenden Vermieter genannt. Über die Anmietung eines Kastenwagen wird zwischen dem Vermieter und den unter Ziffer 1 genannten Mietern folgender Mietvertrag geschlossen. Teil dieses Mietvertrages sind die AGB's, sowie das Übergabe-/ Rücknahmeprotokoll. Es gilt die Preisliste 2021 gültig vom 01.01. bis 31.12.2021. </t>
  </si>
  <si>
    <t>Spülutenisilien (Spülwanne, Spülmittel, Schwamm, Lappen, zwei Geschirrtücher)</t>
  </si>
  <si>
    <t>Bettwäsche</t>
  </si>
  <si>
    <t xml:space="preserve">Nebelscheinwerfer </t>
  </si>
  <si>
    <t>Bremslichter</t>
  </si>
  <si>
    <t>bei Übergabe vorhanden, funktionsfähig, mängelfrei</t>
  </si>
  <si>
    <t>bei Rückgabe vorhanden, funktionsfähig, mängelfrei</t>
  </si>
  <si>
    <t>Spülutenisilien</t>
  </si>
  <si>
    <t>Tassimo 230V</t>
  </si>
  <si>
    <t>Handtücher</t>
  </si>
  <si>
    <t>Senseo 230V</t>
  </si>
  <si>
    <t>Wasserkessel</t>
  </si>
  <si>
    <t>Espressokocher</t>
  </si>
  <si>
    <t>Kühlbox 230V</t>
  </si>
  <si>
    <t>Teppich</t>
  </si>
  <si>
    <t>Stühle</t>
  </si>
  <si>
    <t>Tisch</t>
  </si>
  <si>
    <t>Ess- &amp; Kochgeschirr</t>
  </si>
  <si>
    <t>Ess- &amp; Kochbesteck</t>
  </si>
  <si>
    <t>Topf, Pfanne</t>
  </si>
  <si>
    <t>mobiler Gaskocher</t>
  </si>
  <si>
    <t xml:space="preserve">Gaskartusche </t>
  </si>
  <si>
    <t>Auffahrkeile</t>
  </si>
  <si>
    <t>elektrische Pfanne</t>
  </si>
  <si>
    <t>Wasserkocher 230V</t>
  </si>
  <si>
    <t>Besen</t>
  </si>
  <si>
    <t>Gieskanne</t>
  </si>
  <si>
    <t>Warndreieck</t>
  </si>
  <si>
    <t>Warnwesten</t>
  </si>
  <si>
    <t>Spannbettlaken</t>
  </si>
  <si>
    <t>Grundausstattung</t>
  </si>
  <si>
    <t>WC-Chemie</t>
  </si>
  <si>
    <t>Toilettenpapier</t>
  </si>
  <si>
    <t>Stromkabel + Adapter</t>
  </si>
  <si>
    <t>Sicherungen</t>
  </si>
  <si>
    <t>Hundedecke Sitzbank</t>
  </si>
  <si>
    <t>ja</t>
  </si>
  <si>
    <t>Toilette gereinigt + geleert</t>
  </si>
  <si>
    <t>Aufzug</t>
  </si>
  <si>
    <t>Die Einverständniserklärung für die Bildnutzung liegt vor?</t>
  </si>
  <si>
    <t>KM-Stand laut Zähler</t>
  </si>
  <si>
    <t>Frei-KM</t>
  </si>
  <si>
    <t>KM-Paket</t>
  </si>
  <si>
    <t xml:space="preserve">km </t>
  </si>
  <si>
    <t>Handbuch Fahrzeug + Zulassung</t>
  </si>
  <si>
    <t>internationale Versicherungskarte</t>
  </si>
  <si>
    <t>Gurte/Sicherung f. Schienen</t>
  </si>
  <si>
    <t>Führerschein</t>
  </si>
  <si>
    <t>Personalausweis</t>
  </si>
  <si>
    <t>Der Fahrer und die Beifahrer haben vor Ort eine Einweisung in die Benutzung des Fahrzeuges und dessen Inventar erhalten und deren Funktionsfähigkeit geprüft. Es wurde explizit in die Benutzung folgender Sachen eingewiesen:  Betankung des Fahrzeuges, Stromanschluss des Fahrzeuges, Rampe, Aufzug, ektrische Trittstufe, Fahrerhausverdunkelung, Drehsitze, Dieselheizung, Dachventilationshauben, Hubbett, Kühlbox, Toilette, Sicherung des Rollstuhles oder Gepäck in den Bodenschienen, Gasflasche (Benutzung und Sicherung - wenn gebucht)</t>
  </si>
  <si>
    <t>Gas-Grill  + Gas</t>
  </si>
  <si>
    <t>Gas-Kocher 2flammig + Gas</t>
  </si>
  <si>
    <t>Ebenso würden wir gerne ein Bild von Euch mit dem Camper machen, wenn Ihr den Camper abholt oder zurück gebt. Die Bilder würden natürlich erst nach Eurem Urlaub online gestellt werden.</t>
  </si>
  <si>
    <t>Dies umfasst die Veröffentlichung in allen Medien incl. Internet in Verbindung mit just-camping.com.</t>
  </si>
  <si>
    <t>Die Grundausstattung ist der aktuellen Preisliste zu entnehmen. Der Mieter hat die Möglichkeit zusätzliche Ausstattung zu buchen. Die entsprechenden Gewichtsangaben sind der Preisliste zu entnehmen. Für die Nutzung der Ausstattung während der vereinbarten Mietdauer ist der Mieter verpflichtet, die folgende Nutzungsgebühr an den Vermieter zusätzlich vorab zu bezahlen:</t>
  </si>
  <si>
    <t>Die Kaution in Höhe von 1.500,00 € wurde übergeben</t>
  </si>
  <si>
    <t>Fahrzeugschlüssel &amp; Funkfernschalter wurden übergeben</t>
  </si>
  <si>
    <t>Der erstattbare Restbetrag der Kaution s.o. wurde übergeben</t>
  </si>
  <si>
    <t>Die Kauton wird bis zur Klärung der Sachlage einbehalten</t>
  </si>
  <si>
    <t>RÜCKGABE</t>
  </si>
  <si>
    <t>Hiermit bestätigen wir die Rückgabe des Fahrzeugs</t>
  </si>
  <si>
    <t>Hiermit bestätigen wir die Übergabe des Fahrzeugs</t>
  </si>
  <si>
    <t>Vermieter</t>
  </si>
  <si>
    <t>Bei Mietbeginn übergebene Kaution</t>
  </si>
  <si>
    <t>Das Fahrzeug wurde von Mieter und Vermieter zusammen besichtigt. Etwaige Mängel oder Beschädigungen wurden festgehalten. Der Zustand entspricht den oben gemachten Angaben.</t>
  </si>
  <si>
    <t>Anmerkungen, Mängel oder Beschädigungen:</t>
  </si>
  <si>
    <t>Mehrkosten</t>
  </si>
  <si>
    <t>Es wird folgendes Fahrzeug übergeben</t>
  </si>
  <si>
    <t>Fahrzeug</t>
  </si>
  <si>
    <t>Sonderausstattung</t>
  </si>
  <si>
    <t>Mehr-KM</t>
  </si>
  <si>
    <t>Spätere Rückgabe (Ziffer 4d)</t>
  </si>
  <si>
    <t>Servicepauschale (Ziffer 4e)</t>
  </si>
  <si>
    <t>=</t>
  </si>
  <si>
    <t>Betrag in €</t>
  </si>
  <si>
    <t>Bezeichnung</t>
  </si>
  <si>
    <t>Sie haben folgendes Fahrzeug gemietet</t>
  </si>
  <si>
    <t>für den Zeitraum vom</t>
  </si>
  <si>
    <t>bis</t>
  </si>
  <si>
    <t>herzlichen Dank für Ihre Buchung und Ihr Vertrauen. Hiermit erhalten Sie die Rechnung, deren Gesamtbetrag sich aus den von Ihnen gemachten Angaben im Mietvertrag ergibt.</t>
  </si>
  <si>
    <t>Übrigens: Ist das Fahrzeug drei Tage vor Ihrer Abreise oder nach Ihrer Rückkehr frei, können Sie günstig Ihren Urlaub verlängern und erhalten 40% Rabatt auf den gültigen Saison-Tagespreis. Am besten fünf Tage vor Abreise bzw. Ankunft anrufen und nach einer Verängerung fragen.</t>
  </si>
  <si>
    <t>c) Der Mieter hat dem Vermieter einen etwaigen Mangel der Mietsache unverzüglich anzuzeigen. Unterbleibt eine Anzeige, hat der Mieter dem Vermieter den daraus entstehenden Schaden zu ersetzen. Soweit der Vermieter aus diesem Grunde keine Abhilfe schaffen kann, haftet der Vermieter nicht für Schäden, die aufgrund des Mangels an der Metsache oder anderen Sachen entstehen.</t>
  </si>
  <si>
    <t>Bei Fahrzeugschäden, Fahrzeugverlust und Mietvertragsverletzungen haften der Mieter und/oder der Fahrer grundsätzlich nach den allgemeinen Haftungsregeln. Demnach haften der Mieter und/oder Fahrer dann nicht, wenn sie die Pflichtverletzung nicht zu vertreten haben. Dem Mieter steht es frei, die Haftung aus Unfällen (vertragliche Haftungsfreistellung) oder für einzelne sonstige Beschädigungen (Schutzpakete) für Schäden des Vermieters, für Fahrzeugverlust und Brand durch Zahlung eines besonderen und/oder weiteren Entgeltes auszuschließen. Eine solche vertragliche Haftungsfreistellung entspricht dem Leitbild einer Vollkaskoversicherung. In diesem Fall haften der Mieter sowie die in den Schutzbereich der vertraglichen Haftungsbefreiung einbezogenen Fahrer je einzelnem Schadenereignis bis zu einem Betrag in Höhe des vereinbarten Selbstbehalts; ein Anspruch auf eine vertragliche Haftungsfreistellung oder ein gebuchtes Schutzpaket besteht nicht, wenn der Schaden vorsätzlich herbeigeführt wurde. Wurde der Schaden grob fahrlässig herbeigeführt, ist der Vermieter berechtigt, ihre Leistungsverpflichtung zur Haftungsfreistellung, auch aus einem gebuchten Schutzpaket in einem der Schwere des Verschuldens entsprechenden Verhältnis zu kürzen.</t>
  </si>
  <si>
    <t>Ein Anspruch auf eine vertragliche Haftungsbefreiung oder aus einem gebuchten Schutzpaket besteht des Weiteren nicht, wenn eine vom Mieter bzw. Fahrer zu erfüllende Obliegenheit, vorsätzlich verletzt wurde. Für den Fall einer grob fahrlässigen Verletzung einer vom Mieter bzw. Fahrer zu erfüllenden Obliegenheit ist der Vermieter berechtigt, ihre Leistung zur Haftungsfreistellung, auch aus einem gebuchten Schutzpaket in einem der Schwere des Verschuldens entsprechenden Verhältnis zu kürzen; die Beweislast für das Nichtvorliegen einer groben Fahrlässigkeit trägt der Mieter bzw. der Fahrer. Abweichend von den Bestimmungen der beiden vorangegangenen Sätze ist der Vermieter zur Haftungsfreistellung, auch aus einem gebuchten Schutzpaket verpflichtet, soweit die Verletzung der Obliegenheit weder für den Eintritt des Haftungsfreistellungsfalles noch für die Feststellung oder den Umfang der Haftungsfreistellungspflicht des Vermieters ursächlich ist; dies gilt nicht, wenn die Obliegenheit arglistig verletzt wurde.</t>
  </si>
  <si>
    <t>Der Vermieter übernimmt keine Haftung für Sachen, die bei Rückgabe im Mietgegenstand zurückgelassen werden; dies gilt nicht in Fällen des Vorsatzes oder der groben Fahrlässigkeit des Vermieters, ihrer Vertreter oder Erfüllungsgehilfen.</t>
  </si>
  <si>
    <t>Der Vermieter haftet nicht für den Gebrauch der Rampen oder des Lifts zur Beförderung von Personen oder Gegenständen und die Benutzung der Sonderausstattung. Die Benutzung genannter Gegenstände erfolgt auf eigene Gefahr. Die Benutzung der Rampen und des Lifts durch gehbehinderte Personen ist nur mit einer Begleitperson zulässig.</t>
  </si>
  <si>
    <t>30% Anzahlung innerhalb von 10 Werktagen</t>
  </si>
  <si>
    <t>Gesamtbetrag (Ziffer 4a - 4e) inkl. 19% MwSt</t>
  </si>
  <si>
    <t>Bei Buchung werden 30% der Gesamtkosten innerhalb von 5 Werktagen fällig. Mit Zahlungseingang der Anzahlung ist das Fahrzeug für den Mieter gebucht und dieser erhält eine unterschriebene Ausfertigung als Bestätigung. Spätestens 4 Wochen vor Fahrzeugübernahme ist die Differenz auf die Gesamtkosten fällig.</t>
  </si>
  <si>
    <t>Anzahl an Tagen in Saison 1</t>
  </si>
  <si>
    <t>Anzahl an Tagen in Saison 2</t>
  </si>
  <si>
    <t>Anzahl an Tagen in Saison 3</t>
  </si>
  <si>
    <t>Anzahl an Tagen in Saison 4</t>
  </si>
  <si>
    <t>Anzahl an Tagen in Saison 5</t>
  </si>
  <si>
    <t>21.05.-28.07.2021</t>
  </si>
  <si>
    <t>29.07.-13.09.2021</t>
  </si>
  <si>
    <t>14.09.-01.10.2021</t>
  </si>
  <si>
    <t>02.10.-07.11.2021</t>
  </si>
  <si>
    <t>Anzahl an Tagen in Saison 6</t>
  </si>
  <si>
    <t>08.11.-31.03.2022</t>
  </si>
  <si>
    <t>01.04.-20.05.2021</t>
  </si>
  <si>
    <t>Tagesmietpreis</t>
  </si>
  <si>
    <t>Anzahl an Tagen</t>
  </si>
  <si>
    <t>Zeitraum</t>
  </si>
  <si>
    <t>Haustier/e reisen mit</t>
  </si>
  <si>
    <t>Wochen</t>
  </si>
  <si>
    <t>Frei-Kilometer &amp; Kilometer-Paket</t>
  </si>
  <si>
    <t>Freikilometer insgesamt</t>
  </si>
  <si>
    <t xml:space="preserve">   Angebotspreis</t>
  </si>
  <si>
    <t>Das Fahrzeug ist besenrein zu übergeben. Der Mieter ist verpflichtet die Toilette sauber zu hinterlassen, Fäkalien- und Abwassertank zu leeren und bei Reisen mit Haustieren grobe Verschmutzungen zu entfernen. Bei Zuwiderhandlung wird eine zusätzliche Reinigungsgebühr von 150,00 € erhoben und mit der Kaution verrechnet.</t>
  </si>
  <si>
    <t>Mietvertrag Kastenwagen JC-3002</t>
  </si>
  <si>
    <t>Gegenstand des Vertrages ist die Vermietung eines Kastenwagens für Campingreisen. Es wird das Fahrzeug JC-3002 vermietet.</t>
  </si>
  <si>
    <t>Übergabeprotokoll JC-3002</t>
  </si>
  <si>
    <t>JC-3002</t>
  </si>
  <si>
    <t>Aufzug funktionsfähig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</si>
</sst>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8" formatCode="#,##0.00\ &quot;€&quot;;[Red]\-#,##0.00\ &quot;€&quot;"/>
    <numFmt numFmtId="164" formatCode="[$-F800]dddd\,\ mmmm\ dd\,\ yyyy"/>
    <numFmt numFmtId="165" formatCode="#,##0.00\ &quot;€&quot;"/>
    <numFmt numFmtId="166" formatCode="_-* #,##0.00\ [$€-407]_-;\-* #,##0.00\ [$€-407]_-;_-* &quot;-&quot;??\ [$€-407]_-;_-@_-"/>
    <numFmt numFmtId="167" formatCode="dd/mm/yy;@"/>
  </numFmts>
  <fonts count="27" x14ac:knownFonts="1">
    <font>
      <sz val="11"/>
      <color theme="1"/>
      <name val="Calibri"/>
      <family val="2"/>
      <scheme val="minor"/>
    </font>
    <font>
      <sz val="14"/>
      <color theme="1"/>
      <name val="Verdana"/>
      <family val="2"/>
    </font>
    <font>
      <sz val="10"/>
      <color theme="1"/>
      <name val="Verdana"/>
      <family val="2"/>
    </font>
    <font>
      <b/>
      <sz val="10"/>
      <color theme="1"/>
      <name val="Verdana"/>
      <family val="2"/>
    </font>
    <font>
      <sz val="8"/>
      <color theme="1"/>
      <name val="Verdana"/>
      <family val="2"/>
    </font>
    <font>
      <b/>
      <sz val="8"/>
      <color theme="1"/>
      <name val="Verdana"/>
      <family val="2"/>
    </font>
    <font>
      <sz val="7"/>
      <color theme="0" tint="-0.499984740745262"/>
      <name val="Verdana"/>
      <family val="2"/>
    </font>
    <font>
      <sz val="10"/>
      <name val="Verdana"/>
      <family val="2"/>
    </font>
    <font>
      <sz val="8"/>
      <color theme="1"/>
      <name val="Arial"/>
      <family val="2"/>
    </font>
    <font>
      <b/>
      <sz val="8"/>
      <color theme="1"/>
      <name val="Arial"/>
      <family val="2"/>
    </font>
    <font>
      <sz val="7"/>
      <color theme="1"/>
      <name val="Arial"/>
      <family val="2"/>
    </font>
    <font>
      <sz val="7"/>
      <color theme="0" tint="-0.499984740745262"/>
      <name val="Arial"/>
      <family val="2"/>
    </font>
    <font>
      <b/>
      <sz val="8"/>
      <color theme="0"/>
      <name val="Arial"/>
      <family val="2"/>
    </font>
    <font>
      <sz val="8"/>
      <color rgb="FF000000"/>
      <name val="Arial"/>
      <family val="2"/>
    </font>
    <font>
      <sz val="8"/>
      <name val="Arial"/>
      <family val="2"/>
    </font>
    <font>
      <b/>
      <sz val="7.5"/>
      <color theme="1"/>
      <name val="Arial"/>
      <family val="2"/>
    </font>
    <font>
      <sz val="7.5"/>
      <name val="Arial"/>
      <family val="2"/>
    </font>
    <font>
      <sz val="8"/>
      <color theme="0" tint="-4.9989318521683403E-2"/>
      <name val="Arial"/>
      <family val="2"/>
    </font>
    <font>
      <b/>
      <sz val="8"/>
      <name val="Arial"/>
      <family val="2"/>
    </font>
    <font>
      <b/>
      <u/>
      <sz val="8"/>
      <color theme="1"/>
      <name val="Verdana"/>
      <family val="2"/>
    </font>
    <font>
      <sz val="14"/>
      <color rgb="FF004B7B"/>
      <name val="Arial"/>
      <family val="2"/>
    </font>
    <font>
      <sz val="7.5"/>
      <color theme="1"/>
      <name val="Arial"/>
      <family val="2"/>
    </font>
    <font>
      <sz val="14"/>
      <color theme="1"/>
      <name val="Arial"/>
      <family val="2"/>
    </font>
    <font>
      <sz val="11"/>
      <color theme="1"/>
      <name val="Arial"/>
      <family val="2"/>
    </font>
    <font>
      <sz val="8"/>
      <color theme="0" tint="-0.14999847407452621"/>
      <name val="Arial"/>
      <family val="2"/>
    </font>
    <font>
      <sz val="8"/>
      <color theme="0" tint="-0.499984740745262"/>
      <name val="Arial"/>
      <family val="2"/>
    </font>
    <font>
      <sz val="8"/>
      <color theme="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004B7B"/>
        <bgColor indexed="64"/>
      </patternFill>
    </fill>
    <fill>
      <patternFill patternType="solid">
        <fgColor theme="5" tint="0.59999389629810485"/>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top/>
      <bottom style="thin">
        <color theme="0"/>
      </bottom>
      <diagonal/>
    </border>
    <border>
      <left style="thin">
        <color indexed="64"/>
      </left>
      <right style="thin">
        <color indexed="64"/>
      </right>
      <top/>
      <bottom/>
      <diagonal/>
    </border>
    <border>
      <left style="thin">
        <color indexed="64"/>
      </left>
      <right style="thin">
        <color theme="0"/>
      </right>
      <top/>
      <bottom/>
      <diagonal/>
    </border>
    <border>
      <left/>
      <right style="thin">
        <color indexed="64"/>
      </right>
      <top/>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0"/>
      </left>
      <right style="thin">
        <color theme="0"/>
      </right>
      <top style="thin">
        <color theme="0"/>
      </top>
      <bottom style="thin">
        <color theme="1" tint="0.249977111117893"/>
      </bottom>
      <diagonal/>
    </border>
    <border>
      <left style="thin">
        <color theme="0"/>
      </left>
      <right/>
      <top style="thin">
        <color theme="0"/>
      </top>
      <bottom style="thin">
        <color theme="1" tint="0.249977111117893"/>
      </bottom>
      <diagonal/>
    </border>
    <border>
      <left/>
      <right/>
      <top style="thin">
        <color theme="0"/>
      </top>
      <bottom style="thin">
        <color theme="1" tint="0.249977111117893"/>
      </bottom>
      <diagonal/>
    </border>
    <border>
      <left/>
      <right style="thin">
        <color theme="0"/>
      </right>
      <top style="thin">
        <color theme="0"/>
      </top>
      <bottom style="thin">
        <color theme="1" tint="0.249977111117893"/>
      </bottom>
      <diagonal/>
    </border>
    <border>
      <left style="thin">
        <color theme="0"/>
      </left>
      <right style="thin">
        <color theme="0"/>
      </right>
      <top/>
      <bottom/>
      <diagonal/>
    </border>
    <border>
      <left/>
      <right style="thin">
        <color theme="0"/>
      </right>
      <top/>
      <bottom/>
      <diagonal/>
    </border>
    <border>
      <left style="thin">
        <color theme="0"/>
      </left>
      <right/>
      <top/>
      <bottom/>
      <diagonal/>
    </border>
  </borders>
  <cellStyleXfs count="1">
    <xf numFmtId="0" fontId="0" fillId="0" borderId="0"/>
  </cellStyleXfs>
  <cellXfs count="495">
    <xf numFmtId="0" fontId="0" fillId="0" borderId="0" xfId="0"/>
    <xf numFmtId="0" fontId="2" fillId="0" borderId="2" xfId="0" applyFont="1" applyBorder="1"/>
    <xf numFmtId="0" fontId="4" fillId="0" borderId="2" xfId="0" applyFont="1" applyBorder="1"/>
    <xf numFmtId="0" fontId="4" fillId="0" borderId="2" xfId="0" applyFont="1" applyBorder="1" applyAlignment="1">
      <alignment horizontal="left"/>
    </xf>
    <xf numFmtId="0" fontId="4" fillId="0" borderId="11" xfId="0" applyFont="1" applyBorder="1"/>
    <xf numFmtId="0" fontId="4" fillId="0" borderId="7" xfId="0" applyFont="1" applyBorder="1"/>
    <xf numFmtId="0" fontId="2" fillId="0" borderId="11" xfId="0" applyFont="1" applyBorder="1"/>
    <xf numFmtId="0" fontId="2" fillId="0" borderId="2"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xf numFmtId="0" fontId="2" fillId="0" borderId="1" xfId="0" applyFont="1" applyBorder="1" applyAlignment="1" applyProtection="1">
      <alignment vertical="center"/>
      <protection locked="0"/>
    </xf>
    <xf numFmtId="0" fontId="2" fillId="0" borderId="11" xfId="0" applyFont="1" applyBorder="1" applyAlignment="1">
      <alignment horizontal="left" vertical="center"/>
    </xf>
    <xf numFmtId="0" fontId="2" fillId="0" borderId="2" xfId="0" applyFont="1" applyBorder="1" applyProtection="1"/>
    <xf numFmtId="0" fontId="6" fillId="0" borderId="2" xfId="0" applyFont="1" applyBorder="1" applyProtection="1"/>
    <xf numFmtId="0" fontId="3" fillId="0" borderId="2" xfId="0" applyFont="1" applyBorder="1" applyProtection="1"/>
    <xf numFmtId="0" fontId="2" fillId="0" borderId="2" xfId="0" applyFont="1" applyBorder="1" applyAlignment="1" applyProtection="1"/>
    <xf numFmtId="165" fontId="2" fillId="0" borderId="7" xfId="0" applyNumberFormat="1" applyFont="1" applyBorder="1" applyAlignment="1" applyProtection="1"/>
    <xf numFmtId="0" fontId="2" fillId="0" borderId="2" xfId="0" applyFont="1" applyBorder="1" applyAlignment="1" applyProtection="1">
      <alignment horizontal="left" vertical="center"/>
    </xf>
    <xf numFmtId="165" fontId="2" fillId="0" borderId="2" xfId="0" applyNumberFormat="1" applyFont="1" applyBorder="1" applyAlignment="1" applyProtection="1"/>
    <xf numFmtId="0" fontId="16" fillId="2" borderId="2" xfId="0" applyFont="1" applyFill="1" applyBorder="1" applyAlignment="1" applyProtection="1">
      <alignment horizontal="left" vertical="center" wrapText="1"/>
      <protection hidden="1"/>
    </xf>
    <xf numFmtId="0" fontId="16" fillId="3" borderId="2" xfId="0" applyFont="1" applyFill="1" applyBorder="1" applyAlignment="1" applyProtection="1">
      <alignment horizontal="left" vertical="center" wrapText="1"/>
      <protection hidden="1"/>
    </xf>
    <xf numFmtId="0" fontId="16" fillId="0" borderId="2" xfId="0" applyFont="1" applyFill="1" applyBorder="1" applyAlignment="1" applyProtection="1">
      <alignment horizontal="left" vertical="center" wrapText="1"/>
      <protection hidden="1"/>
    </xf>
    <xf numFmtId="0" fontId="8" fillId="0" borderId="2" xfId="0" applyFont="1" applyFill="1" applyBorder="1" applyAlignment="1" applyProtection="1">
      <alignment horizontal="left" vertical="center" wrapText="1"/>
      <protection hidden="1"/>
    </xf>
    <xf numFmtId="2" fontId="17" fillId="0" borderId="2" xfId="0" applyNumberFormat="1" applyFont="1" applyFill="1" applyBorder="1" applyAlignment="1" applyProtection="1">
      <alignment horizontal="center" vertical="center"/>
      <protection hidden="1"/>
    </xf>
    <xf numFmtId="0" fontId="17" fillId="0" borderId="2" xfId="0" applyFont="1" applyFill="1" applyBorder="1" applyAlignment="1" applyProtection="1">
      <alignment horizontal="center" vertical="center"/>
      <protection hidden="1"/>
    </xf>
    <xf numFmtId="166" fontId="8" fillId="0" borderId="2" xfId="0" applyNumberFormat="1"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9" fillId="0" borderId="2" xfId="0" applyFont="1" applyFill="1" applyBorder="1" applyAlignment="1" applyProtection="1">
      <alignment horizontal="left" vertical="center"/>
      <protection hidden="1"/>
    </xf>
    <xf numFmtId="4" fontId="9" fillId="0" borderId="2" xfId="0" applyNumberFormat="1" applyFont="1" applyFill="1" applyBorder="1" applyAlignment="1" applyProtection="1">
      <alignment horizontal="center" vertical="center"/>
      <protection hidden="1"/>
    </xf>
    <xf numFmtId="0" fontId="8" fillId="0" borderId="2" xfId="0" applyFont="1" applyFill="1" applyBorder="1" applyAlignment="1" applyProtection="1">
      <alignment horizontal="left" vertical="center"/>
      <protection hidden="1"/>
    </xf>
    <xf numFmtId="0" fontId="18" fillId="0" borderId="2" xfId="0" applyFont="1" applyFill="1" applyBorder="1" applyAlignment="1" applyProtection="1">
      <alignment horizontal="center" vertical="center" wrapText="1"/>
      <protection hidden="1"/>
    </xf>
    <xf numFmtId="0" fontId="18" fillId="0" borderId="2"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vertical="center"/>
      <protection hidden="1"/>
    </xf>
    <xf numFmtId="0" fontId="10" fillId="0" borderId="2" xfId="0" applyFont="1" applyBorder="1" applyAlignment="1" applyProtection="1">
      <alignment vertical="center"/>
      <protection hidden="1"/>
    </xf>
    <xf numFmtId="0" fontId="11" fillId="0" borderId="2" xfId="0" applyFont="1" applyBorder="1" applyAlignment="1" applyProtection="1">
      <alignment vertical="center"/>
      <protection hidden="1"/>
    </xf>
    <xf numFmtId="0" fontId="8" fillId="0" borderId="2" xfId="0" applyFont="1" applyFill="1" applyBorder="1" applyAlignment="1" applyProtection="1">
      <alignment vertical="center"/>
      <protection hidden="1"/>
    </xf>
    <xf numFmtId="0" fontId="9" fillId="0" borderId="2" xfId="0" applyFont="1" applyBorder="1" applyAlignment="1" applyProtection="1">
      <alignment vertical="center"/>
      <protection hidden="1"/>
    </xf>
    <xf numFmtId="0" fontId="8" fillId="3" borderId="7" xfId="0" applyFont="1" applyFill="1" applyBorder="1" applyAlignment="1" applyProtection="1">
      <alignment horizontal="center" vertical="center"/>
      <protection locked="0" hidden="1"/>
    </xf>
    <xf numFmtId="0" fontId="8" fillId="0" borderId="9" xfId="0" applyFont="1" applyBorder="1" applyAlignment="1" applyProtection="1">
      <alignment vertical="center"/>
      <protection hidden="1"/>
    </xf>
    <xf numFmtId="0" fontId="10" fillId="0" borderId="11" xfId="0" applyFont="1" applyBorder="1" applyAlignment="1" applyProtection="1">
      <alignment vertical="center"/>
      <protection hidden="1"/>
    </xf>
    <xf numFmtId="0" fontId="11" fillId="0" borderId="11"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3" borderId="5" xfId="0" applyFont="1" applyFill="1" applyBorder="1" applyAlignment="1" applyProtection="1">
      <alignment horizontal="center" vertical="center" wrapText="1"/>
      <protection locked="0" hidden="1"/>
    </xf>
    <xf numFmtId="0" fontId="8" fillId="3" borderId="5" xfId="0" applyFont="1" applyFill="1" applyBorder="1" applyAlignment="1" applyProtection="1">
      <alignment horizontal="center" vertical="center"/>
      <protection locked="0" hidden="1"/>
    </xf>
    <xf numFmtId="0" fontId="13" fillId="0" borderId="11" xfId="0" applyFont="1" applyBorder="1" applyAlignment="1" applyProtection="1">
      <alignment horizontal="left" vertical="center"/>
      <protection hidden="1"/>
    </xf>
    <xf numFmtId="0" fontId="8" fillId="0" borderId="7" xfId="0" applyFont="1" applyBorder="1" applyAlignment="1" applyProtection="1">
      <alignment vertical="center"/>
      <protection hidden="1"/>
    </xf>
    <xf numFmtId="0" fontId="11" fillId="0" borderId="10" xfId="0" applyFont="1" applyBorder="1" applyAlignment="1" applyProtection="1">
      <alignment vertical="center"/>
      <protection hidden="1"/>
    </xf>
    <xf numFmtId="0" fontId="8" fillId="0" borderId="10" xfId="0" applyFont="1" applyBorder="1" applyAlignment="1" applyProtection="1">
      <alignment vertical="center"/>
      <protection hidden="1"/>
    </xf>
    <xf numFmtId="0" fontId="12" fillId="7" borderId="2" xfId="0" applyFont="1" applyFill="1" applyBorder="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0" fontId="12" fillId="6" borderId="2" xfId="0" applyFont="1" applyFill="1" applyBorder="1" applyAlignment="1" applyProtection="1">
      <alignment horizontal="center" vertical="center"/>
      <protection hidden="1"/>
    </xf>
    <xf numFmtId="0" fontId="9" fillId="0" borderId="2" xfId="0" applyFont="1" applyFill="1" applyBorder="1" applyAlignment="1" applyProtection="1">
      <alignment vertical="center"/>
      <protection hidden="1"/>
    </xf>
    <xf numFmtId="1" fontId="8" fillId="3" borderId="2" xfId="0" applyNumberFormat="1" applyFont="1" applyFill="1" applyBorder="1" applyAlignment="1" applyProtection="1">
      <alignment horizontal="center" vertical="center"/>
      <protection hidden="1"/>
    </xf>
    <xf numFmtId="1" fontId="8" fillId="2" borderId="2" xfId="0" applyNumberFormat="1"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21" fillId="0" borderId="2" xfId="0" applyFont="1" applyFill="1" applyBorder="1" applyAlignment="1" applyProtection="1">
      <alignment horizontal="center" vertical="center" textRotation="90"/>
      <protection hidden="1"/>
    </xf>
    <xf numFmtId="0" fontId="14" fillId="0" borderId="2" xfId="0" applyFont="1" applyFill="1" applyBorder="1" applyAlignment="1" applyProtection="1">
      <alignment horizontal="left" vertical="center"/>
      <protection hidden="1"/>
    </xf>
    <xf numFmtId="0" fontId="8" fillId="0" borderId="2" xfId="0" applyFont="1" applyBorder="1" applyProtection="1">
      <protection hidden="1"/>
    </xf>
    <xf numFmtId="0" fontId="8" fillId="2" borderId="2" xfId="0" applyFont="1" applyFill="1" applyBorder="1" applyAlignment="1" applyProtection="1">
      <alignment horizontal="center" vertical="center"/>
      <protection locked="0" hidden="1"/>
    </xf>
    <xf numFmtId="0" fontId="8" fillId="2" borderId="2" xfId="0" applyFont="1" applyFill="1" applyBorder="1" applyAlignment="1" applyProtection="1">
      <alignment vertical="center"/>
      <protection hidden="1"/>
    </xf>
    <xf numFmtId="0" fontId="8" fillId="0" borderId="2" xfId="0" applyFont="1" applyFill="1" applyBorder="1" applyAlignment="1" applyProtection="1">
      <alignment horizontal="center"/>
      <protection hidden="1"/>
    </xf>
    <xf numFmtId="166" fontId="8" fillId="3" borderId="2" xfId="0" applyNumberFormat="1" applyFont="1" applyFill="1" applyBorder="1" applyAlignment="1" applyProtection="1">
      <alignment horizontal="right" vertical="center"/>
      <protection hidden="1"/>
    </xf>
    <xf numFmtId="166" fontId="8" fillId="2" borderId="2" xfId="0" applyNumberFormat="1" applyFont="1" applyFill="1" applyBorder="1" applyAlignment="1" applyProtection="1">
      <alignment horizontal="right" vertical="center"/>
      <protection hidden="1"/>
    </xf>
    <xf numFmtId="0" fontId="8" fillId="0" borderId="2" xfId="0" applyFont="1" applyFill="1" applyBorder="1" applyProtection="1">
      <protection hidden="1"/>
    </xf>
    <xf numFmtId="0" fontId="8" fillId="0" borderId="7" xfId="0" applyFont="1" applyBorder="1" applyProtection="1">
      <protection hidden="1"/>
    </xf>
    <xf numFmtId="0" fontId="8" fillId="0" borderId="2" xfId="0" applyFont="1" applyFill="1" applyBorder="1" applyAlignment="1" applyProtection="1">
      <alignment horizontal="center" vertical="center" textRotation="90" wrapText="1"/>
      <protection hidden="1"/>
    </xf>
    <xf numFmtId="0" fontId="8" fillId="0" borderId="9" xfId="0" applyFont="1" applyBorder="1" applyProtection="1">
      <protection hidden="1"/>
    </xf>
    <xf numFmtId="0" fontId="8" fillId="0" borderId="10" xfId="0" applyFont="1" applyBorder="1" applyProtection="1">
      <protection hidden="1"/>
    </xf>
    <xf numFmtId="0" fontId="8" fillId="0" borderId="11" xfId="0" applyFont="1" applyBorder="1" applyProtection="1">
      <protection hidden="1"/>
    </xf>
    <xf numFmtId="0" fontId="9" fillId="0"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textRotation="90"/>
      <protection hidden="1"/>
    </xf>
    <xf numFmtId="14" fontId="8" fillId="2" borderId="2" xfId="0" applyNumberFormat="1" applyFont="1" applyFill="1" applyBorder="1" applyAlignment="1" applyProtection="1">
      <protection hidden="1"/>
    </xf>
    <xf numFmtId="0" fontId="24" fillId="2" borderId="2" xfId="0" applyFont="1" applyFill="1" applyBorder="1" applyAlignment="1" applyProtection="1">
      <alignment vertical="center"/>
      <protection hidden="1"/>
    </xf>
    <xf numFmtId="0" fontId="13" fillId="0" borderId="2" xfId="0" applyFont="1" applyBorder="1" applyAlignment="1" applyProtection="1">
      <alignment horizontal="left" vertical="center" wrapText="1"/>
      <protection hidden="1"/>
    </xf>
    <xf numFmtId="0" fontId="8" fillId="0" borderId="2" xfId="0" applyFont="1" applyBorder="1" applyAlignment="1" applyProtection="1">
      <alignment horizontal="left" vertical="center" wrapText="1"/>
      <protection hidden="1"/>
    </xf>
    <xf numFmtId="0" fontId="13" fillId="0" borderId="2" xfId="0" applyFont="1" applyBorder="1" applyAlignment="1" applyProtection="1">
      <alignment horizontal="left" vertical="center"/>
      <protection hidden="1"/>
    </xf>
    <xf numFmtId="0" fontId="14" fillId="0" borderId="2" xfId="0" applyFont="1" applyBorder="1" applyAlignment="1" applyProtection="1">
      <alignment horizontal="left" vertical="center" wrapText="1"/>
      <protection hidden="1"/>
    </xf>
    <xf numFmtId="0" fontId="8" fillId="3" borderId="2" xfId="0" applyFont="1" applyFill="1" applyBorder="1" applyAlignment="1" applyProtection="1">
      <alignment horizontal="center" vertical="center"/>
      <protection locked="0" hidden="1"/>
    </xf>
    <xf numFmtId="0" fontId="8" fillId="2" borderId="7" xfId="0" applyFont="1" applyFill="1" applyBorder="1" applyAlignment="1" applyProtection="1">
      <alignment horizontal="left" vertical="center"/>
      <protection hidden="1"/>
    </xf>
    <xf numFmtId="0" fontId="8" fillId="2" borderId="8" xfId="0" applyFont="1" applyFill="1" applyBorder="1" applyAlignment="1" applyProtection="1">
      <alignment horizontal="left" vertical="center"/>
      <protection hidden="1"/>
    </xf>
    <xf numFmtId="0" fontId="8" fillId="2" borderId="9" xfId="0" applyFont="1" applyFill="1" applyBorder="1" applyAlignment="1" applyProtection="1">
      <alignment horizontal="left" vertical="center"/>
      <protection hidden="1"/>
    </xf>
    <xf numFmtId="0" fontId="9" fillId="2" borderId="2" xfId="0" applyFont="1" applyFill="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 xfId="0" applyFont="1" applyBorder="1" applyAlignment="1" applyProtection="1">
      <alignment horizontal="left" vertical="center"/>
      <protection hidden="1"/>
    </xf>
    <xf numFmtId="0" fontId="8" fillId="2" borderId="2" xfId="0" applyFont="1" applyFill="1" applyBorder="1" applyAlignment="1" applyProtection="1">
      <alignment horizontal="center" vertical="center"/>
      <protection hidden="1"/>
    </xf>
    <xf numFmtId="0" fontId="8" fillId="3" borderId="7" xfId="0" applyFont="1" applyFill="1" applyBorder="1" applyAlignment="1" applyProtection="1">
      <alignment horizontal="center" vertical="center" wrapText="1"/>
      <protection locked="0" hidden="1"/>
    </xf>
    <xf numFmtId="0" fontId="8" fillId="2" borderId="2"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protection hidden="1"/>
    </xf>
    <xf numFmtId="0" fontId="8" fillId="3" borderId="2" xfId="0" applyFont="1" applyFill="1" applyBorder="1" applyAlignment="1" applyProtection="1">
      <alignment horizontal="center"/>
      <protection locked="0" hidden="1"/>
    </xf>
    <xf numFmtId="0" fontId="9" fillId="3" borderId="2" xfId="0" applyFont="1" applyFill="1" applyBorder="1" applyAlignment="1" applyProtection="1">
      <alignment horizontal="center" vertical="center" textRotation="90"/>
      <protection hidden="1"/>
    </xf>
    <xf numFmtId="0" fontId="8" fillId="2" borderId="2" xfId="0" applyFont="1" applyFill="1" applyBorder="1" applyAlignment="1" applyProtection="1">
      <alignment horizontal="center"/>
      <protection locked="0" hidden="1"/>
    </xf>
    <xf numFmtId="0" fontId="8" fillId="3" borderId="2" xfId="0" applyFont="1" applyFill="1" applyBorder="1" applyAlignment="1" applyProtection="1">
      <alignment horizontal="center" vertical="center" wrapText="1"/>
      <protection locked="0" hidden="1"/>
    </xf>
    <xf numFmtId="0" fontId="8" fillId="2" borderId="2" xfId="0" applyFont="1" applyFill="1" applyBorder="1" applyAlignment="1" applyProtection="1">
      <alignment horizontal="center" vertical="center" wrapText="1"/>
      <protection locked="0" hidden="1"/>
    </xf>
    <xf numFmtId="0" fontId="8" fillId="0" borderId="2" xfId="0" applyFont="1" applyBorder="1" applyAlignment="1" applyProtection="1">
      <alignment vertical="center"/>
      <protection locked="0" hidden="1"/>
    </xf>
    <xf numFmtId="0" fontId="8" fillId="0" borderId="24" xfId="0" applyFont="1" applyBorder="1" applyAlignment="1" applyProtection="1">
      <alignment vertical="center"/>
      <protection locked="0" hidden="1"/>
    </xf>
    <xf numFmtId="0" fontId="8" fillId="0" borderId="2" xfId="0" applyFont="1" applyBorder="1" applyAlignment="1" applyProtection="1">
      <alignment horizontal="left" vertical="center" wrapText="1"/>
      <protection locked="0" hidden="1"/>
    </xf>
    <xf numFmtId="0" fontId="8" fillId="2" borderId="2" xfId="0" applyFont="1" applyFill="1" applyBorder="1" applyProtection="1">
      <protection locked="0" hidden="1"/>
    </xf>
    <xf numFmtId="0" fontId="8" fillId="2" borderId="7" xfId="0" applyFont="1" applyFill="1" applyBorder="1" applyAlignment="1" applyProtection="1">
      <alignment horizontal="left" vertical="center"/>
      <protection locked="0" hidden="1"/>
    </xf>
    <xf numFmtId="0" fontId="8" fillId="2" borderId="8" xfId="0" applyFont="1" applyFill="1" applyBorder="1" applyAlignment="1" applyProtection="1">
      <alignment horizontal="left" vertical="center"/>
      <protection locked="0" hidden="1"/>
    </xf>
    <xf numFmtId="0" fontId="8" fillId="2" borderId="9" xfId="0" applyFont="1" applyFill="1" applyBorder="1" applyAlignment="1" applyProtection="1">
      <alignment horizontal="left" vertical="center"/>
      <protection locked="0" hidden="1"/>
    </xf>
    <xf numFmtId="0" fontId="25" fillId="0" borderId="2" xfId="0" applyFont="1" applyBorder="1" applyProtection="1">
      <protection hidden="1"/>
    </xf>
    <xf numFmtId="0" fontId="9" fillId="0" borderId="2" xfId="0" applyFont="1" applyBorder="1" applyProtection="1">
      <protection hidden="1"/>
    </xf>
    <xf numFmtId="0" fontId="9" fillId="0" borderId="0" xfId="0" applyFont="1" applyFill="1" applyBorder="1" applyAlignment="1" applyProtection="1">
      <alignment horizontal="left" vertical="center"/>
      <protection hidden="1"/>
    </xf>
    <xf numFmtId="0" fontId="9" fillId="0" borderId="5" xfId="0" applyFont="1" applyFill="1" applyBorder="1" applyAlignment="1" applyProtection="1">
      <alignment horizontal="left" vertical="center"/>
      <protection hidden="1"/>
    </xf>
    <xf numFmtId="0" fontId="8" fillId="0" borderId="31"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0" borderId="30" xfId="0" applyFont="1" applyFill="1" applyBorder="1" applyAlignment="1" applyProtection="1">
      <alignment horizontal="left" vertical="center"/>
      <protection hidden="1"/>
    </xf>
    <xf numFmtId="0" fontId="8" fillId="0" borderId="31"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30" xfId="0" applyFont="1" applyFill="1" applyBorder="1" applyAlignment="1" applyProtection="1">
      <alignment horizontal="center" vertical="center"/>
      <protection hidden="1"/>
    </xf>
    <xf numFmtId="0" fontId="8" fillId="0" borderId="7" xfId="0" applyFont="1" applyFill="1" applyBorder="1" applyProtection="1">
      <protection hidden="1"/>
    </xf>
    <xf numFmtId="0" fontId="8" fillId="2" borderId="5" xfId="0" applyFont="1" applyFill="1" applyBorder="1" applyAlignment="1" applyProtection="1">
      <alignment horizontal="left" vertical="center"/>
      <protection hidden="1"/>
    </xf>
    <xf numFmtId="0" fontId="8" fillId="2" borderId="17" xfId="0" applyFont="1" applyFill="1" applyBorder="1" applyAlignment="1" applyProtection="1">
      <alignment horizontal="left" vertical="center"/>
      <protection hidden="1"/>
    </xf>
    <xf numFmtId="0" fontId="8" fillId="2" borderId="6"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8" fillId="0" borderId="17" xfId="0" applyFont="1" applyFill="1" applyBorder="1" applyAlignment="1" applyProtection="1">
      <alignment horizontal="left" vertical="center"/>
      <protection hidden="1"/>
    </xf>
    <xf numFmtId="0" fontId="8" fillId="0" borderId="6" xfId="0" applyFont="1" applyFill="1" applyBorder="1" applyAlignment="1" applyProtection="1">
      <alignment horizontal="left" vertical="center"/>
      <protection hidden="1"/>
    </xf>
    <xf numFmtId="166" fontId="8" fillId="0" borderId="11" xfId="0" applyNumberFormat="1" applyFont="1" applyFill="1" applyBorder="1" applyAlignment="1" applyProtection="1">
      <alignment horizontal="center" vertical="center"/>
      <protection hidden="1"/>
    </xf>
    <xf numFmtId="0" fontId="8" fillId="0" borderId="7"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protection hidden="1"/>
    </xf>
    <xf numFmtId="0" fontId="8" fillId="0" borderId="9" xfId="0" applyFont="1" applyFill="1" applyBorder="1" applyAlignment="1" applyProtection="1">
      <alignment horizontal="left" vertical="center"/>
      <protection hidden="1"/>
    </xf>
    <xf numFmtId="166" fontId="8" fillId="0" borderId="7" xfId="0" applyNumberFormat="1" applyFont="1" applyFill="1" applyBorder="1" applyAlignment="1" applyProtection="1">
      <alignment horizontal="center" vertical="center"/>
      <protection hidden="1"/>
    </xf>
    <xf numFmtId="166" fontId="8" fillId="0" borderId="8" xfId="0" applyNumberFormat="1" applyFont="1" applyFill="1" applyBorder="1" applyAlignment="1" applyProtection="1">
      <alignment horizontal="center" vertical="center"/>
      <protection hidden="1"/>
    </xf>
    <xf numFmtId="166" fontId="8" fillId="0" borderId="9" xfId="0" applyNumberFormat="1" applyFont="1" applyFill="1" applyBorder="1" applyAlignment="1" applyProtection="1">
      <alignment horizontal="center" vertical="center"/>
      <protection hidden="1"/>
    </xf>
    <xf numFmtId="0" fontId="8" fillId="0" borderId="3" xfId="0" applyFont="1" applyFill="1" applyBorder="1" applyAlignment="1" applyProtection="1">
      <alignment horizontal="left" vertical="center"/>
      <protection hidden="1"/>
    </xf>
    <xf numFmtId="0" fontId="8" fillId="4" borderId="0" xfId="0" applyFont="1" applyFill="1" applyBorder="1" applyAlignment="1" applyProtection="1">
      <alignment horizontal="left" vertical="center"/>
      <protection hidden="1"/>
    </xf>
    <xf numFmtId="0" fontId="9" fillId="0" borderId="31" xfId="0" applyFont="1" applyFill="1" applyBorder="1" applyAlignment="1" applyProtection="1">
      <alignment horizontal="left" vertical="center"/>
      <protection hidden="1"/>
    </xf>
    <xf numFmtId="0" fontId="9" fillId="0" borderId="30" xfId="0" applyFont="1" applyFill="1" applyBorder="1" applyAlignment="1" applyProtection="1">
      <alignment horizontal="left" vertical="center"/>
      <protection hidden="1"/>
    </xf>
    <xf numFmtId="166" fontId="9" fillId="0" borderId="29" xfId="0" applyNumberFormat="1" applyFont="1" applyFill="1" applyBorder="1" applyAlignment="1" applyProtection="1">
      <alignment horizontal="center" vertical="center"/>
      <protection hidden="1"/>
    </xf>
    <xf numFmtId="165" fontId="8" fillId="0" borderId="7" xfId="0" applyNumberFormat="1" applyFont="1" applyBorder="1" applyAlignment="1" applyProtection="1">
      <protection hidden="1"/>
    </xf>
    <xf numFmtId="165" fontId="8" fillId="0" borderId="8" xfId="0" applyNumberFormat="1" applyFont="1" applyBorder="1" applyAlignment="1" applyProtection="1">
      <protection hidden="1"/>
    </xf>
    <xf numFmtId="165" fontId="8" fillId="0" borderId="9" xfId="0" applyNumberFormat="1" applyFont="1" applyBorder="1" applyAlignment="1" applyProtection="1">
      <protection hidden="1"/>
    </xf>
    <xf numFmtId="0" fontId="8" fillId="0" borderId="2" xfId="0" applyFont="1" applyBorder="1" applyAlignment="1" applyProtection="1">
      <alignment horizontal="left" vertical="center" wrapText="1"/>
      <protection hidden="1"/>
    </xf>
    <xf numFmtId="0" fontId="8" fillId="0" borderId="2" xfId="0" applyFont="1" applyBorder="1" applyAlignment="1" applyProtection="1">
      <alignment horizontal="center"/>
      <protection hidden="1"/>
    </xf>
    <xf numFmtId="0" fontId="9" fillId="9" borderId="7" xfId="0" applyFont="1" applyFill="1" applyBorder="1" applyAlignment="1" applyProtection="1">
      <alignment horizontal="center" vertical="center"/>
      <protection hidden="1"/>
    </xf>
    <xf numFmtId="0" fontId="9" fillId="9" borderId="8" xfId="0" applyFont="1" applyFill="1" applyBorder="1" applyAlignment="1" applyProtection="1">
      <alignment horizontal="center" vertical="center"/>
      <protection hidden="1"/>
    </xf>
    <xf numFmtId="0" fontId="9" fillId="9" borderId="9" xfId="0" applyFont="1" applyFill="1" applyBorder="1" applyAlignment="1" applyProtection="1">
      <alignment horizontal="center" vertical="center"/>
      <protection hidden="1"/>
    </xf>
    <xf numFmtId="0" fontId="8" fillId="9" borderId="2" xfId="0" applyFont="1" applyFill="1" applyBorder="1" applyAlignment="1" applyProtection="1">
      <alignment horizontal="center" vertical="center"/>
      <protection hidden="1"/>
    </xf>
    <xf numFmtId="0" fontId="9" fillId="9" borderId="2" xfId="0" applyFont="1" applyFill="1" applyBorder="1" applyAlignment="1" applyProtection="1">
      <alignment horizontal="left" vertical="center"/>
      <protection hidden="1"/>
    </xf>
    <xf numFmtId="0" fontId="8" fillId="9" borderId="2" xfId="0" applyFont="1" applyFill="1" applyBorder="1" applyAlignment="1" applyProtection="1">
      <alignment horizontal="left" vertical="center" wrapText="1"/>
      <protection hidden="1"/>
    </xf>
    <xf numFmtId="0" fontId="8" fillId="9" borderId="9" xfId="0" applyFont="1" applyFill="1" applyBorder="1" applyAlignment="1" applyProtection="1">
      <alignment horizontal="left" vertical="center" wrapText="1"/>
      <protection hidden="1"/>
    </xf>
    <xf numFmtId="0" fontId="9" fillId="9" borderId="2" xfId="0" applyFont="1" applyFill="1" applyBorder="1" applyAlignment="1" applyProtection="1">
      <alignment horizontal="center" vertical="center" wrapText="1"/>
      <protection hidden="1"/>
    </xf>
    <xf numFmtId="0" fontId="8" fillId="9" borderId="2" xfId="0" applyFont="1" applyFill="1" applyBorder="1" applyAlignment="1" applyProtection="1">
      <alignment vertical="center"/>
      <protection hidden="1"/>
    </xf>
    <xf numFmtId="0" fontId="8" fillId="9" borderId="11" xfId="0" applyFont="1" applyFill="1" applyBorder="1" applyAlignment="1" applyProtection="1">
      <alignment horizontal="left" vertical="center" wrapText="1"/>
      <protection hidden="1"/>
    </xf>
    <xf numFmtId="0" fontId="26" fillId="0" borderId="2"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12" fillId="9" borderId="8" xfId="0" applyFont="1" applyFill="1" applyBorder="1" applyAlignment="1" applyProtection="1">
      <alignment horizontal="center" vertical="center"/>
      <protection hidden="1"/>
    </xf>
    <xf numFmtId="0" fontId="12" fillId="9" borderId="9" xfId="0" applyFont="1" applyFill="1" applyBorder="1" applyAlignment="1" applyProtection="1">
      <alignment horizontal="center" vertical="center"/>
      <protection hidden="1"/>
    </xf>
    <xf numFmtId="0" fontId="26" fillId="9" borderId="2" xfId="0" applyFont="1" applyFill="1" applyBorder="1" applyAlignment="1" applyProtection="1">
      <alignment horizontal="center" vertical="center"/>
      <protection hidden="1"/>
    </xf>
    <xf numFmtId="0" fontId="17" fillId="2" borderId="2" xfId="0" applyFont="1" applyFill="1" applyBorder="1" applyAlignment="1" applyProtection="1">
      <alignment vertical="center"/>
      <protection hidden="1"/>
    </xf>
    <xf numFmtId="0" fontId="8" fillId="9" borderId="0" xfId="0" applyFont="1" applyFill="1" applyBorder="1" applyProtection="1">
      <protection hidden="1"/>
    </xf>
    <xf numFmtId="0" fontId="8" fillId="9" borderId="2" xfId="0" applyFont="1" applyFill="1" applyBorder="1" applyProtection="1">
      <protection hidden="1"/>
    </xf>
    <xf numFmtId="0" fontId="8" fillId="3" borderId="7" xfId="0" applyFont="1" applyFill="1" applyBorder="1" applyAlignment="1" applyProtection="1">
      <alignment horizontal="left" vertical="center"/>
      <protection hidden="1"/>
    </xf>
    <xf numFmtId="0" fontId="8" fillId="3" borderId="8" xfId="0" applyFont="1" applyFill="1" applyBorder="1" applyAlignment="1" applyProtection="1">
      <alignment horizontal="left" vertical="center"/>
      <protection hidden="1"/>
    </xf>
    <xf numFmtId="0" fontId="8" fillId="3" borderId="9"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8" xfId="0" applyFont="1" applyFill="1" applyBorder="1" applyAlignment="1" applyProtection="1">
      <alignment horizontal="left" vertical="center"/>
      <protection hidden="1"/>
    </xf>
    <xf numFmtId="0" fontId="8" fillId="2" borderId="9" xfId="0" applyFont="1" applyFill="1" applyBorder="1" applyAlignment="1" applyProtection="1">
      <alignment horizontal="left" vertical="center"/>
      <protection hidden="1"/>
    </xf>
    <xf numFmtId="0" fontId="14" fillId="0" borderId="7" xfId="0" applyFont="1" applyBorder="1" applyAlignment="1" applyProtection="1">
      <alignment horizontal="left" vertical="center" wrapText="1"/>
      <protection hidden="1"/>
    </xf>
    <xf numFmtId="0" fontId="14" fillId="0" borderId="8" xfId="0" applyFont="1" applyBorder="1" applyAlignment="1" applyProtection="1">
      <alignment horizontal="left" vertical="center" wrapText="1"/>
      <protection hidden="1"/>
    </xf>
    <xf numFmtId="0" fontId="14" fillId="0" borderId="9" xfId="0" applyFont="1" applyBorder="1" applyAlignment="1" applyProtection="1">
      <alignment horizontal="left" vertical="center" wrapText="1"/>
      <protection hidden="1"/>
    </xf>
    <xf numFmtId="0" fontId="12" fillId="6" borderId="7" xfId="0" applyFont="1" applyFill="1" applyBorder="1" applyAlignment="1" applyProtection="1">
      <alignment horizontal="left" vertical="center"/>
      <protection hidden="1"/>
    </xf>
    <xf numFmtId="0" fontId="12" fillId="6" borderId="8" xfId="0" applyFont="1" applyFill="1" applyBorder="1" applyAlignment="1" applyProtection="1">
      <alignment horizontal="left" vertical="center"/>
      <protection hidden="1"/>
    </xf>
    <xf numFmtId="0" fontId="12" fillId="6" borderId="9" xfId="0" applyFont="1" applyFill="1" applyBorder="1" applyAlignment="1" applyProtection="1">
      <alignment horizontal="left" vertical="center"/>
      <protection hidden="1"/>
    </xf>
    <xf numFmtId="0" fontId="8" fillId="0" borderId="7" xfId="0" applyFont="1" applyBorder="1" applyAlignment="1" applyProtection="1">
      <alignment horizontal="left" vertical="center" wrapText="1"/>
      <protection hidden="1"/>
    </xf>
    <xf numFmtId="0" fontId="8" fillId="0" borderId="8" xfId="0" applyFont="1" applyBorder="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14" fillId="2" borderId="7" xfId="0" applyFont="1" applyFill="1" applyBorder="1" applyAlignment="1" applyProtection="1">
      <alignment horizontal="left" vertical="center"/>
      <protection hidden="1"/>
    </xf>
    <xf numFmtId="0" fontId="14" fillId="2" borderId="8" xfId="0" applyFont="1" applyFill="1" applyBorder="1" applyAlignment="1" applyProtection="1">
      <alignment horizontal="left" vertical="center"/>
      <protection hidden="1"/>
    </xf>
    <xf numFmtId="0" fontId="14" fillId="2" borderId="9" xfId="0" applyFont="1" applyFill="1" applyBorder="1" applyAlignment="1" applyProtection="1">
      <alignment horizontal="left" vertical="center"/>
      <protection hidden="1"/>
    </xf>
    <xf numFmtId="0" fontId="14" fillId="3" borderId="7" xfId="0" applyFont="1" applyFill="1" applyBorder="1" applyAlignment="1" applyProtection="1">
      <alignment horizontal="left" vertical="center"/>
      <protection hidden="1"/>
    </xf>
    <xf numFmtId="0" fontId="14" fillId="3" borderId="8" xfId="0" applyFont="1" applyFill="1" applyBorder="1" applyAlignment="1" applyProtection="1">
      <alignment horizontal="left" vertical="center"/>
      <protection hidden="1"/>
    </xf>
    <xf numFmtId="0" fontId="14" fillId="3" borderId="9" xfId="0" applyFont="1" applyFill="1" applyBorder="1" applyAlignment="1" applyProtection="1">
      <alignment horizontal="left" vertical="center"/>
      <protection hidden="1"/>
    </xf>
    <xf numFmtId="0" fontId="14" fillId="3" borderId="7" xfId="0" applyFont="1" applyFill="1" applyBorder="1" applyAlignment="1" applyProtection="1">
      <alignment horizontal="left" vertical="center" wrapText="1"/>
      <protection hidden="1"/>
    </xf>
    <xf numFmtId="0" fontId="14" fillId="3" borderId="8" xfId="0" applyFont="1" applyFill="1" applyBorder="1" applyAlignment="1" applyProtection="1">
      <alignment horizontal="left" vertical="center" wrapText="1"/>
      <protection hidden="1"/>
    </xf>
    <xf numFmtId="0" fontId="14" fillId="3" borderId="9" xfId="0" applyFont="1" applyFill="1" applyBorder="1" applyAlignment="1" applyProtection="1">
      <alignment horizontal="left" vertical="center" wrapText="1"/>
      <protection hidden="1"/>
    </xf>
    <xf numFmtId="0" fontId="12" fillId="7" borderId="7" xfId="0" applyFont="1" applyFill="1" applyBorder="1" applyAlignment="1" applyProtection="1">
      <alignment horizontal="left" vertical="center"/>
      <protection hidden="1"/>
    </xf>
    <xf numFmtId="0" fontId="12" fillId="7" borderId="8" xfId="0" applyFont="1" applyFill="1" applyBorder="1" applyAlignment="1" applyProtection="1">
      <alignment horizontal="left" vertical="center"/>
      <protection hidden="1"/>
    </xf>
    <xf numFmtId="0" fontId="12" fillId="7" borderId="9" xfId="0" applyFont="1" applyFill="1" applyBorder="1" applyAlignment="1" applyProtection="1">
      <alignment horizontal="left" vertical="center"/>
      <protection hidden="1"/>
    </xf>
    <xf numFmtId="0" fontId="13" fillId="0" borderId="7" xfId="0" applyFont="1" applyBorder="1" applyAlignment="1" applyProtection="1">
      <alignment horizontal="left" vertical="center" wrapText="1"/>
      <protection hidden="1"/>
    </xf>
    <xf numFmtId="0" fontId="13" fillId="0" borderId="8" xfId="0" applyFont="1" applyBorder="1" applyAlignment="1" applyProtection="1">
      <alignment horizontal="left" vertical="center" wrapText="1"/>
      <protection hidden="1"/>
    </xf>
    <xf numFmtId="0" fontId="13" fillId="0" borderId="9" xfId="0" applyFont="1" applyBorder="1" applyAlignment="1" applyProtection="1">
      <alignment horizontal="left" vertical="center" wrapText="1"/>
      <protection hidden="1"/>
    </xf>
    <xf numFmtId="0" fontId="12" fillId="6" borderId="7" xfId="0" applyFont="1" applyFill="1" applyBorder="1" applyAlignment="1" applyProtection="1">
      <alignment horizontal="left" vertical="center" wrapText="1"/>
      <protection hidden="1"/>
    </xf>
    <xf numFmtId="0" fontId="12" fillId="6" borderId="8" xfId="0" applyFont="1" applyFill="1" applyBorder="1" applyAlignment="1" applyProtection="1">
      <alignment horizontal="left" vertical="center" wrapText="1"/>
      <protection hidden="1"/>
    </xf>
    <xf numFmtId="0" fontId="12" fillId="6" borderId="9" xfId="0" applyFont="1" applyFill="1" applyBorder="1" applyAlignment="1" applyProtection="1">
      <alignment horizontal="left" vertical="center" wrapText="1"/>
      <protection hidden="1"/>
    </xf>
    <xf numFmtId="0" fontId="13" fillId="0" borderId="7" xfId="0" applyFont="1" applyBorder="1" applyAlignment="1" applyProtection="1">
      <alignment horizontal="left" vertical="center"/>
      <protection hidden="1"/>
    </xf>
    <xf numFmtId="0" fontId="13" fillId="0" borderId="8" xfId="0"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12" fillId="9" borderId="7" xfId="0" applyFont="1" applyFill="1" applyBorder="1" applyAlignment="1" applyProtection="1">
      <alignment horizontal="center" vertical="center"/>
      <protection hidden="1"/>
    </xf>
    <xf numFmtId="0" fontId="12" fillId="9" borderId="8"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9" xfId="0" applyFont="1" applyFill="1" applyBorder="1" applyAlignment="1" applyProtection="1">
      <alignment horizontal="center" vertical="center"/>
      <protection hidden="1"/>
    </xf>
    <xf numFmtId="0" fontId="8" fillId="0" borderId="7" xfId="0" applyFont="1" applyBorder="1" applyAlignment="1" applyProtection="1">
      <alignment horizontal="left" vertical="center"/>
      <protection hidden="1"/>
    </xf>
    <xf numFmtId="0" fontId="8" fillId="0" borderId="8"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2" borderId="7"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6" fontId="8" fillId="2" borderId="7" xfId="0" applyNumberFormat="1" applyFont="1" applyFill="1" applyBorder="1" applyAlignment="1" applyProtection="1">
      <alignment horizontal="center" vertical="center"/>
      <protection hidden="1"/>
    </xf>
    <xf numFmtId="6" fontId="8" fillId="2" borderId="8" xfId="0" applyNumberFormat="1" applyFont="1" applyFill="1" applyBorder="1" applyAlignment="1" applyProtection="1">
      <alignment horizontal="center" vertical="center"/>
      <protection hidden="1"/>
    </xf>
    <xf numFmtId="6" fontId="8" fillId="2" borderId="9" xfId="0" applyNumberFormat="1" applyFont="1" applyFill="1" applyBorder="1" applyAlignment="1" applyProtection="1">
      <alignment horizontal="center" vertical="center"/>
      <protection hidden="1"/>
    </xf>
    <xf numFmtId="6" fontId="9" fillId="2" borderId="8" xfId="0" applyNumberFormat="1" applyFont="1" applyFill="1" applyBorder="1" applyAlignment="1" applyProtection="1">
      <alignment horizontal="center" vertical="center" wrapText="1"/>
      <protection hidden="1"/>
    </xf>
    <xf numFmtId="0" fontId="9" fillId="2" borderId="8" xfId="0" applyFont="1" applyFill="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7" xfId="0" applyFont="1" applyFill="1" applyBorder="1" applyAlignment="1" applyProtection="1">
      <alignment horizontal="right" vertical="center"/>
      <protection hidden="1"/>
    </xf>
    <xf numFmtId="0" fontId="9" fillId="2" borderId="8" xfId="0" applyFont="1" applyFill="1" applyBorder="1" applyAlignment="1" applyProtection="1">
      <alignment horizontal="right" vertical="center"/>
      <protection hidden="1"/>
    </xf>
    <xf numFmtId="0" fontId="9" fillId="2" borderId="7"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protection locked="0" hidden="1"/>
    </xf>
    <xf numFmtId="0" fontId="8" fillId="2" borderId="9" xfId="0" applyFont="1" applyFill="1" applyBorder="1" applyAlignment="1" applyProtection="1">
      <alignment horizontal="center" vertical="center"/>
      <protection locked="0" hidden="1"/>
    </xf>
    <xf numFmtId="0" fontId="8" fillId="2" borderId="8"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6" fontId="8" fillId="2" borderId="2" xfId="0" applyNumberFormat="1" applyFont="1" applyFill="1" applyBorder="1" applyAlignment="1" applyProtection="1">
      <alignment horizontal="right" vertical="center"/>
      <protection hidden="1"/>
    </xf>
    <xf numFmtId="8" fontId="8" fillId="2" borderId="2" xfId="0" applyNumberFormat="1" applyFont="1" applyFill="1" applyBorder="1" applyAlignment="1" applyProtection="1">
      <alignment horizontal="right" vertical="center"/>
      <protection hidden="1"/>
    </xf>
    <xf numFmtId="0" fontId="8" fillId="2" borderId="2" xfId="0" applyFont="1" applyFill="1" applyBorder="1" applyAlignment="1" applyProtection="1">
      <alignment horizontal="right" vertical="center"/>
      <protection hidden="1"/>
    </xf>
    <xf numFmtId="0" fontId="20" fillId="0" borderId="26" xfId="0" applyFont="1" applyBorder="1" applyAlignment="1" applyProtection="1">
      <alignment horizontal="left" vertical="center"/>
      <protection hidden="1"/>
    </xf>
    <xf numFmtId="0" fontId="20" fillId="0" borderId="27" xfId="0" applyFont="1" applyBorder="1" applyAlignment="1" applyProtection="1">
      <alignment horizontal="left" vertical="center"/>
      <protection hidden="1"/>
    </xf>
    <xf numFmtId="0" fontId="20" fillId="0" borderId="28" xfId="0" applyFont="1" applyBorder="1" applyAlignment="1" applyProtection="1">
      <alignment horizontal="left" vertical="center"/>
      <protection hidden="1"/>
    </xf>
    <xf numFmtId="0" fontId="9" fillId="2" borderId="7" xfId="0" applyFont="1" applyFill="1" applyBorder="1" applyAlignment="1" applyProtection="1">
      <alignment horizontal="center" vertical="center"/>
      <protection hidden="1"/>
    </xf>
    <xf numFmtId="0" fontId="9" fillId="2" borderId="8"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1" fontId="14" fillId="3" borderId="7" xfId="0" applyNumberFormat="1" applyFont="1" applyFill="1" applyBorder="1" applyAlignment="1" applyProtection="1">
      <alignment horizontal="center" vertical="center"/>
      <protection locked="0" hidden="1"/>
    </xf>
    <xf numFmtId="1" fontId="14" fillId="3" borderId="8" xfId="0" applyNumberFormat="1" applyFont="1" applyFill="1" applyBorder="1" applyAlignment="1" applyProtection="1">
      <alignment horizontal="center" vertical="center"/>
      <protection locked="0" hidden="1"/>
    </xf>
    <xf numFmtId="1" fontId="14" fillId="3" borderId="9" xfId="0" applyNumberFormat="1" applyFont="1" applyFill="1" applyBorder="1" applyAlignment="1" applyProtection="1">
      <alignment horizontal="center" vertical="center"/>
      <protection locked="0" hidden="1"/>
    </xf>
    <xf numFmtId="0" fontId="18" fillId="4" borderId="7" xfId="0" applyFont="1" applyFill="1" applyBorder="1" applyAlignment="1" applyProtection="1">
      <alignment horizontal="right" vertical="center" wrapText="1"/>
      <protection hidden="1"/>
    </xf>
    <xf numFmtId="0" fontId="18" fillId="4" borderId="8" xfId="0" applyFont="1" applyFill="1" applyBorder="1" applyAlignment="1" applyProtection="1">
      <alignment horizontal="right" vertical="center" wrapText="1"/>
      <protection hidden="1"/>
    </xf>
    <xf numFmtId="0" fontId="18" fillId="4" borderId="9" xfId="0" applyFont="1" applyFill="1" applyBorder="1" applyAlignment="1" applyProtection="1">
      <alignment horizontal="right" vertical="center" wrapText="1"/>
      <protection hidden="1"/>
    </xf>
    <xf numFmtId="0" fontId="14" fillId="4" borderId="7" xfId="0" applyFont="1" applyFill="1" applyBorder="1" applyAlignment="1" applyProtection="1">
      <alignment horizontal="center" vertical="center" wrapText="1"/>
      <protection hidden="1"/>
    </xf>
    <xf numFmtId="0" fontId="14" fillId="4" borderId="8" xfId="0" applyFont="1" applyFill="1" applyBorder="1" applyAlignment="1" applyProtection="1">
      <alignment horizontal="center" vertical="center" wrapText="1"/>
      <protection hidden="1"/>
    </xf>
    <xf numFmtId="0" fontId="14" fillId="4" borderId="9" xfId="0" applyFont="1" applyFill="1" applyBorder="1" applyAlignment="1" applyProtection="1">
      <alignment horizontal="center" vertical="center" wrapText="1"/>
      <protection hidden="1"/>
    </xf>
    <xf numFmtId="0" fontId="15" fillId="5" borderId="7" xfId="0" applyFont="1" applyFill="1" applyBorder="1" applyAlignment="1" applyProtection="1">
      <alignment horizontal="center" vertical="center"/>
      <protection hidden="1"/>
    </xf>
    <xf numFmtId="0" fontId="15" fillId="5" borderId="8" xfId="0" applyFont="1" applyFill="1" applyBorder="1" applyAlignment="1" applyProtection="1">
      <alignment horizontal="center" vertical="center"/>
      <protection hidden="1"/>
    </xf>
    <xf numFmtId="0" fontId="15" fillId="5" borderId="9" xfId="0" applyFont="1" applyFill="1" applyBorder="1" applyAlignment="1" applyProtection="1">
      <alignment horizontal="center" vertical="center"/>
      <protection hidden="1"/>
    </xf>
    <xf numFmtId="0" fontId="15" fillId="5" borderId="7" xfId="0" applyFont="1" applyFill="1" applyBorder="1" applyAlignment="1" applyProtection="1">
      <alignment horizontal="center" vertical="center" wrapText="1"/>
      <protection hidden="1"/>
    </xf>
    <xf numFmtId="0" fontId="15" fillId="5" borderId="8" xfId="0" applyFont="1" applyFill="1" applyBorder="1" applyAlignment="1" applyProtection="1">
      <alignment horizontal="center" vertical="center" wrapText="1"/>
      <protection hidden="1"/>
    </xf>
    <xf numFmtId="0" fontId="15" fillId="5" borderId="9" xfId="0" applyFont="1" applyFill="1" applyBorder="1" applyAlignment="1" applyProtection="1">
      <alignment horizontal="center" vertical="center" wrapText="1"/>
      <protection hidden="1"/>
    </xf>
    <xf numFmtId="1" fontId="8" fillId="3" borderId="7" xfId="0" applyNumberFormat="1" applyFont="1" applyFill="1" applyBorder="1" applyAlignment="1" applyProtection="1">
      <alignment horizontal="center" vertical="center"/>
      <protection locked="0" hidden="1"/>
    </xf>
    <xf numFmtId="1" fontId="8" fillId="3" borderId="8" xfId="0" applyNumberFormat="1" applyFont="1" applyFill="1" applyBorder="1" applyAlignment="1" applyProtection="1">
      <alignment horizontal="center" vertical="center"/>
      <protection locked="0" hidden="1"/>
    </xf>
    <xf numFmtId="1" fontId="8" fillId="3" borderId="9" xfId="0" applyNumberFormat="1" applyFont="1" applyFill="1" applyBorder="1" applyAlignment="1" applyProtection="1">
      <alignment horizontal="center" vertical="center"/>
      <protection locked="0" hidden="1"/>
    </xf>
    <xf numFmtId="166" fontId="8" fillId="3" borderId="7" xfId="0" applyNumberFormat="1" applyFont="1" applyFill="1" applyBorder="1" applyAlignment="1" applyProtection="1">
      <alignment horizontal="center" vertical="center"/>
      <protection hidden="1"/>
    </xf>
    <xf numFmtId="166" fontId="8" fillId="3" borderId="8" xfId="0" applyNumberFormat="1" applyFont="1" applyFill="1" applyBorder="1" applyAlignment="1" applyProtection="1">
      <alignment horizontal="center" vertical="center"/>
      <protection hidden="1"/>
    </xf>
    <xf numFmtId="166" fontId="8" fillId="3" borderId="9" xfId="0" applyNumberFormat="1" applyFont="1" applyFill="1" applyBorder="1" applyAlignment="1" applyProtection="1">
      <alignment horizontal="center" vertical="center"/>
      <protection hidden="1"/>
    </xf>
    <xf numFmtId="0" fontId="9" fillId="5" borderId="7" xfId="0" applyFont="1" applyFill="1" applyBorder="1" applyAlignment="1" applyProtection="1">
      <alignment horizontal="center" vertical="center"/>
      <protection hidden="1"/>
    </xf>
    <xf numFmtId="0" fontId="9" fillId="5" borderId="8" xfId="0" applyFont="1" applyFill="1" applyBorder="1" applyAlignment="1" applyProtection="1">
      <alignment horizontal="center" vertical="center"/>
      <protection hidden="1"/>
    </xf>
    <xf numFmtId="0" fontId="9" fillId="5" borderId="9" xfId="0" applyFont="1" applyFill="1" applyBorder="1" applyAlignment="1" applyProtection="1">
      <alignment horizontal="center" vertical="center"/>
      <protection hidden="1"/>
    </xf>
    <xf numFmtId="1" fontId="8" fillId="2" borderId="7" xfId="0" applyNumberFormat="1" applyFont="1" applyFill="1" applyBorder="1" applyAlignment="1" applyProtection="1">
      <alignment horizontal="center" vertical="center"/>
      <protection locked="0" hidden="1"/>
    </xf>
    <xf numFmtId="1" fontId="8" fillId="2" borderId="8" xfId="0" applyNumberFormat="1" applyFont="1" applyFill="1" applyBorder="1" applyAlignment="1" applyProtection="1">
      <alignment horizontal="center" vertical="center"/>
      <protection locked="0" hidden="1"/>
    </xf>
    <xf numFmtId="1" fontId="8" fillId="2" borderId="9" xfId="0" applyNumberFormat="1" applyFont="1" applyFill="1" applyBorder="1" applyAlignment="1" applyProtection="1">
      <alignment horizontal="center" vertical="center"/>
      <protection locked="0" hidden="1"/>
    </xf>
    <xf numFmtId="1" fontId="14" fillId="2" borderId="7" xfId="0" applyNumberFormat="1" applyFont="1" applyFill="1" applyBorder="1" applyAlignment="1" applyProtection="1">
      <alignment horizontal="center" vertical="center"/>
      <protection locked="0" hidden="1"/>
    </xf>
    <xf numFmtId="1" fontId="14" fillId="2" borderId="8" xfId="0" applyNumberFormat="1" applyFont="1" applyFill="1" applyBorder="1" applyAlignment="1" applyProtection="1">
      <alignment horizontal="center" vertical="center"/>
      <protection locked="0" hidden="1"/>
    </xf>
    <xf numFmtId="1" fontId="14" fillId="2" borderId="9" xfId="0" applyNumberFormat="1" applyFont="1" applyFill="1" applyBorder="1" applyAlignment="1" applyProtection="1">
      <alignment horizontal="center" vertical="center"/>
      <protection locked="0" hidden="1"/>
    </xf>
    <xf numFmtId="166" fontId="8" fillId="2" borderId="7" xfId="0" applyNumberFormat="1" applyFont="1" applyFill="1" applyBorder="1" applyAlignment="1" applyProtection="1">
      <alignment horizontal="center" vertical="center"/>
      <protection hidden="1"/>
    </xf>
    <xf numFmtId="166" fontId="8" fillId="2" borderId="8" xfId="0" applyNumberFormat="1" applyFont="1" applyFill="1" applyBorder="1" applyAlignment="1" applyProtection="1">
      <alignment horizontal="center" vertical="center"/>
      <protection hidden="1"/>
    </xf>
    <xf numFmtId="166" fontId="8" fillId="2" borderId="9" xfId="0" applyNumberFormat="1" applyFont="1" applyFill="1" applyBorder="1" applyAlignment="1" applyProtection="1">
      <alignment horizontal="center" vertical="center"/>
      <protection hidden="1"/>
    </xf>
    <xf numFmtId="0" fontId="8" fillId="2" borderId="7" xfId="0" applyFont="1" applyFill="1" applyBorder="1" applyAlignment="1" applyProtection="1">
      <alignment horizontal="left" vertical="center" wrapText="1"/>
      <protection hidden="1"/>
    </xf>
    <xf numFmtId="0" fontId="8" fillId="2" borderId="8"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center" vertical="center" wrapText="1"/>
      <protection locked="0" hidden="1"/>
    </xf>
    <xf numFmtId="0" fontId="8" fillId="3" borderId="8" xfId="0" applyFont="1" applyFill="1" applyBorder="1" applyAlignment="1" applyProtection="1">
      <alignment horizontal="center" vertical="center" wrapText="1"/>
      <protection locked="0" hidden="1"/>
    </xf>
    <xf numFmtId="0" fontId="8" fillId="3" borderId="9" xfId="0" applyFont="1" applyFill="1" applyBorder="1" applyAlignment="1" applyProtection="1">
      <alignment horizontal="center" vertical="center" wrapText="1"/>
      <protection locked="0" hidden="1"/>
    </xf>
    <xf numFmtId="0" fontId="8" fillId="2" borderId="7" xfId="0" applyFont="1" applyFill="1" applyBorder="1" applyAlignment="1" applyProtection="1">
      <alignment horizontal="center" vertical="center" wrapText="1"/>
      <protection locked="0" hidden="1"/>
    </xf>
    <xf numFmtId="0" fontId="8" fillId="2" borderId="8" xfId="0" applyFont="1" applyFill="1" applyBorder="1" applyAlignment="1" applyProtection="1">
      <alignment horizontal="center" vertical="center" wrapText="1"/>
      <protection locked="0" hidden="1"/>
    </xf>
    <xf numFmtId="0" fontId="8" fillId="2" borderId="9" xfId="0" applyFont="1" applyFill="1" applyBorder="1" applyAlignment="1" applyProtection="1">
      <alignment horizontal="center" vertical="center" wrapText="1"/>
      <protection locked="0" hidden="1"/>
    </xf>
    <xf numFmtId="0" fontId="9" fillId="4" borderId="2" xfId="0" applyFont="1" applyFill="1" applyBorder="1" applyAlignment="1" applyProtection="1">
      <alignment horizontal="center" vertical="center"/>
      <protection hidden="1"/>
    </xf>
    <xf numFmtId="164" fontId="8" fillId="2" borderId="7" xfId="0" applyNumberFormat="1" applyFont="1" applyFill="1" applyBorder="1" applyAlignment="1" applyProtection="1">
      <alignment horizontal="center" vertical="center"/>
      <protection locked="0" hidden="1"/>
    </xf>
    <xf numFmtId="164" fontId="8" fillId="2" borderId="8" xfId="0" applyNumberFormat="1" applyFont="1" applyFill="1" applyBorder="1" applyAlignment="1" applyProtection="1">
      <alignment horizontal="center" vertical="center"/>
      <protection locked="0" hidden="1"/>
    </xf>
    <xf numFmtId="164" fontId="8" fillId="2" borderId="9" xfId="0" applyNumberFormat="1" applyFont="1" applyFill="1" applyBorder="1" applyAlignment="1" applyProtection="1">
      <alignment horizontal="center" vertical="center"/>
      <protection locked="0" hidden="1"/>
    </xf>
    <xf numFmtId="0" fontId="9" fillId="2" borderId="2" xfId="0" applyFont="1" applyFill="1" applyBorder="1" applyAlignment="1" applyProtection="1">
      <alignment horizontal="left" vertical="center"/>
      <protection hidden="1"/>
    </xf>
    <xf numFmtId="0" fontId="8" fillId="2" borderId="2" xfId="0" applyFont="1" applyFill="1" applyBorder="1" applyAlignment="1" applyProtection="1">
      <alignment horizontal="center" vertical="center"/>
      <protection hidden="1"/>
    </xf>
    <xf numFmtId="0" fontId="8" fillId="3" borderId="3" xfId="0" applyFont="1" applyFill="1" applyBorder="1" applyAlignment="1" applyProtection="1">
      <alignment horizontal="center" vertical="center" wrapText="1"/>
      <protection hidden="1"/>
    </xf>
    <xf numFmtId="0" fontId="8" fillId="3" borderId="16"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21" xfId="0" applyFont="1" applyFill="1" applyBorder="1" applyAlignment="1" applyProtection="1">
      <alignment horizontal="left" vertical="center" wrapText="1"/>
      <protection hidden="1"/>
    </xf>
    <xf numFmtId="0" fontId="8" fillId="3" borderId="22" xfId="0" applyFont="1" applyFill="1" applyBorder="1" applyAlignment="1" applyProtection="1">
      <alignment horizontal="left" vertical="center" wrapText="1"/>
      <protection hidden="1"/>
    </xf>
    <xf numFmtId="0" fontId="8" fillId="3" borderId="23" xfId="0" applyFont="1" applyFill="1" applyBorder="1" applyAlignment="1" applyProtection="1">
      <alignment horizontal="left" vertical="center" wrapText="1"/>
      <protection hidden="1"/>
    </xf>
    <xf numFmtId="0" fontId="8" fillId="3" borderId="21" xfId="0" applyFont="1" applyFill="1" applyBorder="1" applyAlignment="1" applyProtection="1">
      <alignment horizontal="left" vertical="center"/>
      <protection hidden="1"/>
    </xf>
    <xf numFmtId="0" fontId="8" fillId="3" borderId="22" xfId="0" applyFont="1" applyFill="1" applyBorder="1" applyAlignment="1" applyProtection="1">
      <alignment horizontal="left" vertical="center"/>
      <protection hidden="1"/>
    </xf>
    <xf numFmtId="0" fontId="8" fillId="3" borderId="23" xfId="0" applyFont="1" applyFill="1" applyBorder="1" applyAlignment="1" applyProtection="1">
      <alignment horizontal="left" vertical="center"/>
      <protection hidden="1"/>
    </xf>
    <xf numFmtId="0" fontId="8" fillId="2" borderId="16" xfId="0" applyFont="1" applyFill="1" applyBorder="1" applyAlignment="1" applyProtection="1">
      <alignment horizontal="center" vertical="center" wrapText="1"/>
      <protection locked="0" hidden="1"/>
    </xf>
    <xf numFmtId="14" fontId="8" fillId="2" borderId="7" xfId="0" applyNumberFormat="1" applyFont="1" applyFill="1" applyBorder="1" applyAlignment="1" applyProtection="1">
      <alignment horizontal="center" vertical="center" wrapText="1"/>
      <protection locked="0" hidden="1"/>
    </xf>
    <xf numFmtId="14" fontId="8" fillId="2" borderId="8" xfId="0" applyNumberFormat="1" applyFont="1" applyFill="1" applyBorder="1" applyAlignment="1" applyProtection="1">
      <alignment horizontal="center" vertical="center" wrapText="1"/>
      <protection locked="0" hidden="1"/>
    </xf>
    <xf numFmtId="14" fontId="8" fillId="2" borderId="9" xfId="0" applyNumberFormat="1" applyFont="1" applyFill="1" applyBorder="1" applyAlignment="1" applyProtection="1">
      <alignment horizontal="center" vertical="center" wrapText="1"/>
      <protection locked="0" hidden="1"/>
    </xf>
    <xf numFmtId="0" fontId="12" fillId="7" borderId="2" xfId="0" applyFont="1" applyFill="1" applyBorder="1" applyAlignment="1" applyProtection="1">
      <alignment horizontal="left" vertical="center"/>
      <protection hidden="1"/>
    </xf>
    <xf numFmtId="0" fontId="8" fillId="3" borderId="20" xfId="0" applyFont="1" applyFill="1" applyBorder="1" applyAlignment="1" applyProtection="1">
      <alignment horizontal="left" vertical="center" wrapText="1"/>
      <protection hidden="1"/>
    </xf>
    <xf numFmtId="0" fontId="8" fillId="3" borderId="18" xfId="0" applyFont="1" applyFill="1" applyBorder="1" applyAlignment="1" applyProtection="1">
      <alignment horizontal="left" vertical="center" wrapText="1"/>
      <protection hidden="1"/>
    </xf>
    <xf numFmtId="0" fontId="8" fillId="3" borderId="19" xfId="0" applyFont="1" applyFill="1" applyBorder="1" applyAlignment="1" applyProtection="1">
      <alignment horizontal="left" vertical="center" wrapText="1"/>
      <protection hidden="1"/>
    </xf>
    <xf numFmtId="0" fontId="9" fillId="4" borderId="7" xfId="0" applyFont="1" applyFill="1" applyBorder="1" applyAlignment="1" applyProtection="1">
      <alignment horizontal="center" vertical="center"/>
      <protection hidden="1"/>
    </xf>
    <xf numFmtId="0" fontId="9" fillId="4" borderId="8" xfId="0" applyFont="1" applyFill="1" applyBorder="1" applyAlignment="1" applyProtection="1">
      <alignment horizontal="center" vertical="center"/>
      <protection hidden="1"/>
    </xf>
    <xf numFmtId="0" fontId="9" fillId="4" borderId="9" xfId="0" applyFont="1" applyFill="1" applyBorder="1" applyAlignment="1" applyProtection="1">
      <alignment horizontal="center" vertical="center"/>
      <protection hidden="1"/>
    </xf>
    <xf numFmtId="166" fontId="8" fillId="3" borderId="2" xfId="0" applyNumberFormat="1" applyFont="1" applyFill="1" applyBorder="1" applyAlignment="1" applyProtection="1">
      <alignment horizontal="center" vertical="center"/>
      <protection hidden="1"/>
    </xf>
    <xf numFmtId="0" fontId="8" fillId="3" borderId="2" xfId="0" applyFont="1" applyFill="1" applyBorder="1" applyAlignment="1" applyProtection="1">
      <alignment horizontal="center" vertical="center"/>
      <protection hidden="1"/>
    </xf>
    <xf numFmtId="0" fontId="15" fillId="5" borderId="2" xfId="0" applyFont="1" applyFill="1" applyBorder="1" applyAlignment="1" applyProtection="1">
      <alignment horizontal="center" vertical="center" wrapText="1"/>
      <protection hidden="1"/>
    </xf>
    <xf numFmtId="166" fontId="8" fillId="2" borderId="2" xfId="0" applyNumberFormat="1" applyFont="1" applyFill="1" applyBorder="1" applyAlignment="1" applyProtection="1">
      <alignment horizontal="center" vertical="center"/>
      <protection hidden="1"/>
    </xf>
    <xf numFmtId="166" fontId="14" fillId="3" borderId="7" xfId="0" applyNumberFormat="1" applyFont="1" applyFill="1" applyBorder="1" applyAlignment="1" applyProtection="1">
      <alignment horizontal="center" vertical="center"/>
      <protection hidden="1"/>
    </xf>
    <xf numFmtId="166" fontId="14" fillId="3" borderId="8" xfId="0" applyNumberFormat="1" applyFont="1" applyFill="1" applyBorder="1" applyAlignment="1" applyProtection="1">
      <alignment horizontal="center" vertical="center"/>
      <protection hidden="1"/>
    </xf>
    <xf numFmtId="166" fontId="14" fillId="3" borderId="9" xfId="0" applyNumberFormat="1" applyFont="1" applyFill="1" applyBorder="1" applyAlignment="1" applyProtection="1">
      <alignment horizontal="center" vertical="center"/>
      <protection hidden="1"/>
    </xf>
    <xf numFmtId="166" fontId="14" fillId="2" borderId="7" xfId="0" applyNumberFormat="1" applyFont="1" applyFill="1" applyBorder="1" applyAlignment="1" applyProtection="1">
      <alignment horizontal="center" vertical="center"/>
      <protection hidden="1"/>
    </xf>
    <xf numFmtId="166" fontId="14" fillId="2" borderId="8" xfId="0" applyNumberFormat="1" applyFont="1" applyFill="1" applyBorder="1" applyAlignment="1" applyProtection="1">
      <alignment horizontal="center" vertical="center"/>
      <protection hidden="1"/>
    </xf>
    <xf numFmtId="166" fontId="14" fillId="2" borderId="9" xfId="0" applyNumberFormat="1" applyFont="1" applyFill="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locked="0" hidden="1"/>
    </xf>
    <xf numFmtId="0" fontId="8" fillId="0" borderId="26" xfId="0" applyFont="1" applyBorder="1" applyAlignment="1" applyProtection="1">
      <alignment horizontal="center" vertical="center"/>
      <protection locked="0" hidden="1"/>
    </xf>
    <xf numFmtId="14" fontId="8" fillId="0" borderId="28" xfId="0" applyNumberFormat="1" applyFont="1" applyBorder="1" applyAlignment="1" applyProtection="1">
      <alignment horizontal="center" vertical="center"/>
      <protection locked="0" hidden="1"/>
    </xf>
    <xf numFmtId="14" fontId="8" fillId="0" borderId="25" xfId="0" applyNumberFormat="1" applyFont="1" applyBorder="1" applyAlignment="1" applyProtection="1">
      <alignment horizontal="center" vertical="center"/>
      <protection locked="0" hidden="1"/>
    </xf>
    <xf numFmtId="0" fontId="8" fillId="0" borderId="26"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7" xfId="0" applyFont="1" applyBorder="1" applyAlignment="1" applyProtection="1">
      <alignment horizontal="right" vertical="center"/>
      <protection hidden="1"/>
    </xf>
    <xf numFmtId="0" fontId="8" fillId="0" borderId="8" xfId="0" applyFont="1" applyBorder="1" applyAlignment="1" applyProtection="1">
      <alignment horizontal="right" vertical="center"/>
      <protection hidden="1"/>
    </xf>
    <xf numFmtId="0" fontId="8" fillId="0" borderId="9" xfId="0" applyFont="1" applyBorder="1" applyAlignment="1" applyProtection="1">
      <alignment horizontal="right" vertical="center"/>
      <protection hidden="1"/>
    </xf>
    <xf numFmtId="0" fontId="8" fillId="0" borderId="2" xfId="0" applyFont="1" applyBorder="1" applyAlignment="1" applyProtection="1">
      <alignment horizontal="left" vertical="center"/>
      <protection hidden="1"/>
    </xf>
    <xf numFmtId="0" fontId="8" fillId="0" borderId="25" xfId="0" applyFont="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167" fontId="9" fillId="2" borderId="2" xfId="0" applyNumberFormat="1" applyFont="1" applyFill="1" applyBorder="1" applyAlignment="1" applyProtection="1">
      <alignment horizontal="center" vertical="center"/>
      <protection hidden="1"/>
    </xf>
    <xf numFmtId="0" fontId="13" fillId="2" borderId="7" xfId="0" applyFont="1" applyFill="1" applyBorder="1" applyAlignment="1" applyProtection="1">
      <alignment horizontal="left" vertical="center"/>
      <protection hidden="1"/>
    </xf>
    <xf numFmtId="0" fontId="13" fillId="2" borderId="8" xfId="0" applyFont="1" applyFill="1" applyBorder="1" applyAlignment="1" applyProtection="1">
      <alignment horizontal="left" vertical="center"/>
      <protection hidden="1"/>
    </xf>
    <xf numFmtId="0" fontId="13" fillId="2" borderId="9" xfId="0" applyFont="1" applyFill="1" applyBorder="1" applyAlignment="1" applyProtection="1">
      <alignment horizontal="left" vertical="center"/>
      <protection hidden="1"/>
    </xf>
    <xf numFmtId="0" fontId="9" fillId="4" borderId="7" xfId="0" applyFont="1" applyFill="1" applyBorder="1" applyAlignment="1" applyProtection="1">
      <alignment horizontal="left" vertical="center"/>
      <protection hidden="1"/>
    </xf>
    <xf numFmtId="0" fontId="9" fillId="4" borderId="8" xfId="0" applyFont="1" applyFill="1" applyBorder="1" applyAlignment="1" applyProtection="1">
      <alignment horizontal="left" vertical="center"/>
      <protection hidden="1"/>
    </xf>
    <xf numFmtId="0" fontId="9" fillId="4" borderId="9" xfId="0" applyFont="1" applyFill="1" applyBorder="1" applyAlignment="1" applyProtection="1">
      <alignment horizontal="left" vertical="center"/>
      <protection hidden="1"/>
    </xf>
    <xf numFmtId="166" fontId="9" fillId="4" borderId="2" xfId="0" applyNumberFormat="1" applyFont="1" applyFill="1" applyBorder="1" applyAlignment="1" applyProtection="1">
      <alignment horizontal="center" vertical="center"/>
      <protection hidden="1"/>
    </xf>
    <xf numFmtId="0" fontId="9" fillId="3" borderId="7" xfId="0" applyFont="1" applyFill="1" applyBorder="1" applyAlignment="1" applyProtection="1">
      <alignment horizontal="left" vertical="center"/>
      <protection hidden="1"/>
    </xf>
    <xf numFmtId="0" fontId="9" fillId="3" borderId="8" xfId="0" applyFont="1" applyFill="1" applyBorder="1" applyAlignment="1" applyProtection="1">
      <alignment horizontal="left" vertical="center"/>
      <protection hidden="1"/>
    </xf>
    <xf numFmtId="0" fontId="9" fillId="3" borderId="9" xfId="0" applyFont="1" applyFill="1" applyBorder="1" applyAlignment="1" applyProtection="1">
      <alignment horizontal="left" vertical="center"/>
      <protection hidden="1"/>
    </xf>
    <xf numFmtId="4" fontId="9" fillId="3" borderId="2" xfId="0" applyNumberFormat="1" applyFont="1" applyFill="1" applyBorder="1" applyAlignment="1" applyProtection="1">
      <alignment horizontal="right" vertical="center"/>
      <protection hidden="1"/>
    </xf>
    <xf numFmtId="0" fontId="9" fillId="3" borderId="2" xfId="0" applyFont="1" applyFill="1" applyBorder="1" applyAlignment="1" applyProtection="1">
      <alignment horizontal="left" vertical="center"/>
      <protection hidden="1"/>
    </xf>
    <xf numFmtId="0" fontId="15" fillId="5" borderId="2" xfId="0" applyFont="1" applyFill="1" applyBorder="1" applyAlignment="1" applyProtection="1">
      <alignment horizontal="center" vertical="center"/>
      <protection hidden="1"/>
    </xf>
    <xf numFmtId="166" fontId="18" fillId="4" borderId="2" xfId="0" applyNumberFormat="1" applyFont="1" applyFill="1" applyBorder="1" applyAlignment="1" applyProtection="1">
      <alignment horizontal="center" vertical="center" wrapText="1"/>
      <protection hidden="1"/>
    </xf>
    <xf numFmtId="0" fontId="18" fillId="4" borderId="2" xfId="0" applyFont="1" applyFill="1" applyBorder="1" applyAlignment="1" applyProtection="1">
      <alignment horizontal="center" vertical="center" wrapText="1"/>
      <protection hidden="1"/>
    </xf>
    <xf numFmtId="4" fontId="8" fillId="3" borderId="2" xfId="0" applyNumberFormat="1" applyFont="1" applyFill="1" applyBorder="1" applyAlignment="1" applyProtection="1">
      <alignment horizontal="right" vertical="center"/>
      <protection locked="0" hidden="1"/>
    </xf>
    <xf numFmtId="0" fontId="9" fillId="2" borderId="7" xfId="0" applyFont="1" applyFill="1" applyBorder="1" applyAlignment="1" applyProtection="1">
      <alignment horizontal="left" vertical="center"/>
      <protection hidden="1"/>
    </xf>
    <xf numFmtId="0" fontId="9" fillId="2" borderId="8" xfId="0" applyFont="1" applyFill="1" applyBorder="1" applyAlignment="1" applyProtection="1">
      <alignment horizontal="left" vertical="center"/>
      <protection hidden="1"/>
    </xf>
    <xf numFmtId="0" fontId="9" fillId="2" borderId="9" xfId="0" applyFont="1" applyFill="1" applyBorder="1" applyAlignment="1" applyProtection="1">
      <alignment horizontal="left" vertical="center"/>
      <protection hidden="1"/>
    </xf>
    <xf numFmtId="4" fontId="9" fillId="2" borderId="2" xfId="0" applyNumberFormat="1" applyFont="1" applyFill="1" applyBorder="1" applyAlignment="1" applyProtection="1">
      <alignment horizontal="right" vertical="center"/>
      <protection hidden="1"/>
    </xf>
    <xf numFmtId="0" fontId="8" fillId="0" borderId="11" xfId="0" applyFont="1" applyBorder="1" applyAlignment="1" applyProtection="1">
      <alignment horizontal="left" vertical="center" wrapText="1"/>
      <protection hidden="1"/>
    </xf>
    <xf numFmtId="0" fontId="8" fillId="3" borderId="2" xfId="0" applyFont="1" applyFill="1" applyBorder="1" applyAlignment="1" applyProtection="1">
      <alignment horizontal="center" vertical="center"/>
      <protection locked="0"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protection hidden="1"/>
    </xf>
    <xf numFmtId="0" fontId="9" fillId="2" borderId="2" xfId="0" applyFont="1" applyFill="1" applyBorder="1" applyAlignment="1" applyProtection="1">
      <alignment horizontal="right" vertical="center"/>
      <protection hidden="1"/>
    </xf>
    <xf numFmtId="0" fontId="9" fillId="3" borderId="2" xfId="0" applyFont="1" applyFill="1" applyBorder="1" applyAlignment="1" applyProtection="1">
      <alignment horizontal="right" vertical="center"/>
      <protection hidden="1"/>
    </xf>
    <xf numFmtId="0" fontId="9" fillId="3" borderId="2" xfId="0" applyFont="1" applyFill="1" applyBorder="1" applyAlignment="1" applyProtection="1">
      <alignment horizontal="right" vertical="center" wrapText="1"/>
      <protection hidden="1"/>
    </xf>
    <xf numFmtId="0" fontId="13" fillId="0" borderId="2" xfId="0" applyFont="1" applyBorder="1" applyAlignment="1" applyProtection="1">
      <alignment horizontal="left" vertical="center"/>
      <protection hidden="1"/>
    </xf>
    <xf numFmtId="0" fontId="8" fillId="0" borderId="2" xfId="0" applyFont="1" applyBorder="1" applyAlignment="1" applyProtection="1">
      <alignment horizontal="left" vertical="center" wrapText="1"/>
      <protection hidden="1"/>
    </xf>
    <xf numFmtId="0" fontId="8" fillId="3" borderId="2"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protection hidden="1"/>
    </xf>
    <xf numFmtId="0" fontId="9" fillId="2" borderId="2"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14" fontId="8" fillId="2" borderId="2" xfId="0" applyNumberFormat="1"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protection locked="0" hidden="1"/>
    </xf>
    <xf numFmtId="0" fontId="8" fillId="2" borderId="2" xfId="0" applyFont="1" applyFill="1" applyBorder="1" applyAlignment="1" applyProtection="1">
      <alignment horizontal="center"/>
      <protection hidden="1"/>
    </xf>
    <xf numFmtId="0" fontId="8" fillId="3" borderId="2" xfId="0" applyFont="1" applyFill="1" applyBorder="1" applyAlignment="1" applyProtection="1">
      <alignment horizontal="center"/>
      <protection hidden="1"/>
    </xf>
    <xf numFmtId="0" fontId="22" fillId="0" borderId="0" xfId="0" applyFont="1" applyBorder="1" applyAlignment="1" applyProtection="1">
      <alignment horizontal="left"/>
      <protection hidden="1"/>
    </xf>
    <xf numFmtId="14" fontId="8" fillId="2" borderId="2" xfId="0" applyNumberFormat="1" applyFont="1" applyFill="1" applyBorder="1" applyAlignment="1" applyProtection="1">
      <alignment horizontal="center"/>
      <protection hidden="1"/>
    </xf>
    <xf numFmtId="14" fontId="8" fillId="3" borderId="2" xfId="0" applyNumberFormat="1" applyFont="1" applyFill="1" applyBorder="1" applyAlignment="1" applyProtection="1">
      <alignment horizontal="center"/>
      <protection hidden="1"/>
    </xf>
    <xf numFmtId="0" fontId="9" fillId="3" borderId="2"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locked="0" hidden="1"/>
    </xf>
    <xf numFmtId="0" fontId="9" fillId="3" borderId="2" xfId="0" applyFont="1" applyFill="1" applyBorder="1" applyAlignment="1" applyProtection="1">
      <alignment horizontal="center" vertical="center"/>
      <protection locked="0" hidden="1"/>
    </xf>
    <xf numFmtId="8" fontId="8" fillId="3" borderId="2" xfId="0" applyNumberFormat="1" applyFont="1" applyFill="1" applyBorder="1" applyAlignment="1" applyProtection="1">
      <alignment horizontal="right" vertical="center"/>
      <protection hidden="1"/>
    </xf>
    <xf numFmtId="0" fontId="8" fillId="2" borderId="2" xfId="0" applyFont="1" applyFill="1" applyBorder="1" applyAlignment="1" applyProtection="1">
      <alignment horizontal="left" vertical="center"/>
      <protection hidden="1"/>
    </xf>
    <xf numFmtId="0" fontId="8" fillId="3" borderId="2" xfId="0" applyFont="1" applyFill="1" applyBorder="1" applyAlignment="1" applyProtection="1">
      <alignment horizontal="left" vertical="center"/>
      <protection hidden="1"/>
    </xf>
    <xf numFmtId="0" fontId="8" fillId="4" borderId="2" xfId="0" applyFont="1" applyFill="1" applyBorder="1" applyAlignment="1" applyProtection="1">
      <alignment horizontal="center"/>
      <protection hidden="1"/>
    </xf>
    <xf numFmtId="0" fontId="8" fillId="3" borderId="2" xfId="0" applyFont="1" applyFill="1" applyBorder="1" applyAlignment="1" applyProtection="1">
      <alignment horizontal="left"/>
      <protection hidden="1"/>
    </xf>
    <xf numFmtId="0" fontId="8" fillId="2" borderId="2" xfId="0" applyFont="1" applyFill="1" applyBorder="1" applyAlignment="1" applyProtection="1">
      <alignment horizontal="left"/>
      <protection hidden="1"/>
    </xf>
    <xf numFmtId="0" fontId="8" fillId="4" borderId="2" xfId="0" applyFont="1" applyFill="1" applyBorder="1" applyAlignment="1" applyProtection="1">
      <alignment horizontal="center" vertical="center" textRotation="90" wrapText="1"/>
      <protection hidden="1"/>
    </xf>
    <xf numFmtId="166" fontId="9" fillId="4" borderId="2" xfId="0" applyNumberFormat="1" applyFont="1" applyFill="1" applyBorder="1" applyAlignment="1" applyProtection="1">
      <alignment horizontal="right" vertical="center"/>
      <protection hidden="1"/>
    </xf>
    <xf numFmtId="0" fontId="23" fillId="2" borderId="2" xfId="0" applyFont="1" applyFill="1" applyBorder="1" applyAlignment="1" applyProtection="1">
      <alignment horizontal="center"/>
      <protection hidden="1"/>
    </xf>
    <xf numFmtId="0" fontId="8" fillId="2" borderId="2" xfId="0" applyFont="1" applyFill="1" applyBorder="1" applyAlignment="1" applyProtection="1">
      <alignment horizontal="center"/>
      <protection locked="0" hidden="1"/>
    </xf>
    <xf numFmtId="0" fontId="9" fillId="4" borderId="2" xfId="0" applyFont="1" applyFill="1" applyBorder="1" applyAlignment="1" applyProtection="1">
      <alignment horizontal="right" vertical="center"/>
      <protection hidden="1"/>
    </xf>
    <xf numFmtId="0" fontId="8" fillId="3" borderId="2" xfId="0" applyFont="1" applyFill="1" applyBorder="1" applyAlignment="1" applyProtection="1">
      <alignment horizontal="center"/>
      <protection locked="0" hidden="1"/>
    </xf>
    <xf numFmtId="0" fontId="8" fillId="3" borderId="2" xfId="0" applyFont="1" applyFill="1" applyBorder="1" applyAlignment="1" applyProtection="1">
      <alignment horizontal="center" vertical="center" textRotation="90" wrapText="1"/>
      <protection hidden="1"/>
    </xf>
    <xf numFmtId="0" fontId="9" fillId="3" borderId="2" xfId="0" applyFont="1" applyFill="1" applyBorder="1" applyAlignment="1" applyProtection="1">
      <alignment horizontal="center" vertical="center" textRotation="90"/>
      <protection hidden="1"/>
    </xf>
    <xf numFmtId="3" fontId="17" fillId="2" borderId="2" xfId="0" applyNumberFormat="1"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3" fontId="8" fillId="2" borderId="2" xfId="0" applyNumberFormat="1" applyFont="1" applyFill="1" applyBorder="1" applyAlignment="1" applyProtection="1">
      <alignment horizontal="center" vertical="center"/>
      <protection locked="0" hidden="1"/>
    </xf>
    <xf numFmtId="0" fontId="24" fillId="2" borderId="2" xfId="0"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protection hidden="1"/>
    </xf>
    <xf numFmtId="0" fontId="21" fillId="2" borderId="2" xfId="0" applyFont="1" applyFill="1" applyBorder="1" applyAlignment="1" applyProtection="1">
      <alignment horizontal="center" vertical="center" textRotation="90"/>
      <protection locked="0" hidden="1"/>
    </xf>
    <xf numFmtId="0" fontId="8" fillId="2" borderId="2"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center" vertical="center" wrapText="1"/>
      <protection locked="0" hidden="1"/>
    </xf>
    <xf numFmtId="0" fontId="14" fillId="2" borderId="2" xfId="0" applyFont="1" applyFill="1" applyBorder="1" applyAlignment="1" applyProtection="1">
      <alignment horizontal="center" vertical="center"/>
      <protection hidden="1"/>
    </xf>
    <xf numFmtId="0" fontId="14" fillId="3" borderId="2" xfId="0" applyFont="1" applyFill="1" applyBorder="1" applyAlignment="1" applyProtection="1">
      <alignment horizontal="center" vertical="center"/>
      <protection hidden="1"/>
    </xf>
    <xf numFmtId="0" fontId="21" fillId="3" borderId="2" xfId="0" applyFont="1" applyFill="1" applyBorder="1" applyAlignment="1" applyProtection="1">
      <alignment horizontal="center" vertical="center" textRotation="90"/>
      <protection locked="0" hidden="1"/>
    </xf>
    <xf numFmtId="0" fontId="8" fillId="2" borderId="2" xfId="0" applyFont="1" applyFill="1" applyBorder="1" applyAlignment="1" applyProtection="1">
      <alignment horizontal="left" vertical="top" wrapText="1"/>
      <protection locked="0" hidden="1"/>
    </xf>
    <xf numFmtId="0" fontId="8" fillId="2" borderId="3" xfId="0" applyFont="1" applyFill="1" applyBorder="1" applyAlignment="1" applyProtection="1">
      <alignment horizontal="left"/>
      <protection hidden="1"/>
    </xf>
    <xf numFmtId="0" fontId="8" fillId="2" borderId="16" xfId="0" applyFont="1" applyFill="1" applyBorder="1" applyAlignment="1" applyProtection="1">
      <alignment horizontal="left"/>
      <protection hidden="1"/>
    </xf>
    <xf numFmtId="0" fontId="8" fillId="2" borderId="4" xfId="0" applyFont="1" applyFill="1" applyBorder="1" applyAlignment="1" applyProtection="1">
      <alignment horizontal="left"/>
      <protection hidden="1"/>
    </xf>
    <xf numFmtId="0" fontId="8" fillId="2" borderId="31"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8" fillId="2" borderId="30" xfId="0" applyFont="1" applyFill="1" applyBorder="1" applyAlignment="1" applyProtection="1">
      <alignment horizontal="left"/>
      <protection hidden="1"/>
    </xf>
    <xf numFmtId="0" fontId="8" fillId="2" borderId="5" xfId="0" applyFont="1" applyFill="1" applyBorder="1" applyAlignment="1" applyProtection="1">
      <alignment horizontal="left"/>
      <protection hidden="1"/>
    </xf>
    <xf numFmtId="0" fontId="8" fillId="2" borderId="17" xfId="0" applyFont="1" applyFill="1" applyBorder="1" applyAlignment="1" applyProtection="1">
      <alignment horizontal="left"/>
      <protection hidden="1"/>
    </xf>
    <xf numFmtId="0" fontId="8" fillId="2" borderId="6" xfId="0" applyFont="1" applyFill="1" applyBorder="1" applyAlignment="1" applyProtection="1">
      <alignment horizontal="left"/>
      <protection hidden="1"/>
    </xf>
    <xf numFmtId="166" fontId="8" fillId="2" borderId="7" xfId="0" applyNumberFormat="1" applyFont="1" applyFill="1" applyBorder="1" applyAlignment="1" applyProtection="1">
      <alignment horizontal="center" vertical="center"/>
      <protection locked="0" hidden="1"/>
    </xf>
    <xf numFmtId="166" fontId="8" fillId="2" borderId="8" xfId="0" applyNumberFormat="1" applyFont="1" applyFill="1" applyBorder="1" applyAlignment="1" applyProtection="1">
      <alignment horizontal="center" vertical="center"/>
      <protection locked="0" hidden="1"/>
    </xf>
    <xf numFmtId="166" fontId="8" fillId="2" borderId="9" xfId="0" applyNumberFormat="1" applyFont="1" applyFill="1" applyBorder="1" applyAlignment="1" applyProtection="1">
      <alignment horizontal="center" vertical="center"/>
      <protection locked="0" hidden="1"/>
    </xf>
    <xf numFmtId="166" fontId="8" fillId="2" borderId="11" xfId="0" applyNumberFormat="1" applyFont="1" applyFill="1" applyBorder="1" applyAlignment="1" applyProtection="1">
      <alignment horizontal="center" vertical="center"/>
      <protection hidden="1"/>
    </xf>
    <xf numFmtId="166" fontId="8" fillId="4" borderId="0" xfId="0" applyNumberFormat="1" applyFont="1" applyFill="1" applyBorder="1" applyAlignment="1" applyProtection="1">
      <alignment horizontal="center" vertical="center"/>
      <protection hidden="1"/>
    </xf>
    <xf numFmtId="0" fontId="8" fillId="0" borderId="7" xfId="0" applyFont="1" applyBorder="1" applyAlignment="1" applyProtection="1">
      <alignment horizontal="left" vertical="center"/>
      <protection locked="0" hidden="1"/>
    </xf>
    <xf numFmtId="0" fontId="8" fillId="0" borderId="8" xfId="0" applyFont="1" applyBorder="1" applyAlignment="1" applyProtection="1">
      <alignment horizontal="left" vertical="center"/>
      <protection locked="0" hidden="1"/>
    </xf>
    <xf numFmtId="0" fontId="8" fillId="0" borderId="9" xfId="0" applyFont="1" applyBorder="1" applyAlignment="1" applyProtection="1">
      <alignment horizontal="left" vertical="center"/>
      <protection locked="0" hidden="1"/>
    </xf>
    <xf numFmtId="0" fontId="8" fillId="3" borderId="0" xfId="0" applyFont="1" applyFill="1" applyBorder="1" applyAlignment="1" applyProtection="1">
      <alignment horizontal="left" vertical="center"/>
      <protection hidden="1"/>
    </xf>
    <xf numFmtId="14" fontId="8" fillId="0" borderId="2" xfId="0" applyNumberFormat="1" applyFont="1" applyBorder="1" applyAlignment="1" applyProtection="1">
      <alignment horizontal="center"/>
      <protection locked="0" hidden="1"/>
    </xf>
    <xf numFmtId="0" fontId="8" fillId="0" borderId="7" xfId="0" applyFont="1" applyBorder="1" applyAlignment="1" applyProtection="1">
      <alignment horizontal="left" wrapText="1"/>
      <protection hidden="1"/>
    </xf>
    <xf numFmtId="0" fontId="8" fillId="0" borderId="8" xfId="0" applyFont="1" applyBorder="1" applyAlignment="1" applyProtection="1">
      <alignment horizontal="left" wrapText="1"/>
      <protection hidden="1"/>
    </xf>
    <xf numFmtId="0" fontId="8" fillId="0" borderId="9" xfId="0" applyFont="1" applyBorder="1" applyAlignment="1" applyProtection="1">
      <alignment horizontal="left" wrapText="1"/>
      <protection hidden="1"/>
    </xf>
    <xf numFmtId="0" fontId="8" fillId="9" borderId="8" xfId="0" applyFont="1" applyFill="1" applyBorder="1" applyAlignment="1" applyProtection="1">
      <alignment horizontal="center"/>
      <protection hidden="1"/>
    </xf>
    <xf numFmtId="0" fontId="8" fillId="9" borderId="9" xfId="0" applyFont="1" applyFill="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0" fontId="8" fillId="3" borderId="0" xfId="0" applyFont="1" applyFill="1" applyBorder="1" applyAlignment="1" applyProtection="1">
      <alignment horizontal="center" vertical="center"/>
      <protection hidden="1"/>
    </xf>
    <xf numFmtId="14" fontId="9" fillId="0" borderId="7" xfId="0" applyNumberFormat="1" applyFont="1" applyBorder="1" applyAlignment="1" applyProtection="1">
      <alignment horizontal="center"/>
      <protection hidden="1"/>
    </xf>
    <xf numFmtId="14" fontId="9" fillId="0" borderId="8" xfId="0" applyNumberFormat="1" applyFont="1" applyBorder="1" applyAlignment="1" applyProtection="1">
      <alignment horizontal="center"/>
      <protection hidden="1"/>
    </xf>
    <xf numFmtId="14" fontId="8" fillId="0" borderId="8" xfId="0" applyNumberFormat="1" applyFont="1" applyBorder="1" applyAlignment="1" applyProtection="1">
      <alignment horizontal="center"/>
      <protection hidden="1"/>
    </xf>
    <xf numFmtId="14" fontId="9" fillId="0" borderId="9" xfId="0" applyNumberFormat="1" applyFont="1" applyBorder="1" applyAlignment="1" applyProtection="1">
      <alignment horizontal="center"/>
      <protection hidden="1"/>
    </xf>
    <xf numFmtId="0" fontId="14" fillId="8" borderId="7" xfId="0" applyFont="1" applyFill="1" applyBorder="1" applyAlignment="1" applyProtection="1">
      <alignment horizontal="left" vertical="center" wrapText="1"/>
      <protection hidden="1"/>
    </xf>
    <xf numFmtId="0" fontId="14" fillId="8" borderId="8" xfId="0" applyFont="1" applyFill="1" applyBorder="1" applyAlignment="1" applyProtection="1">
      <alignment horizontal="left" vertical="center" wrapText="1"/>
      <protection hidden="1"/>
    </xf>
    <xf numFmtId="0" fontId="14" fillId="8" borderId="9" xfId="0" applyFont="1" applyFill="1" applyBorder="1" applyAlignment="1" applyProtection="1">
      <alignment horizontal="left" vertical="center" wrapText="1"/>
      <protection hidden="1"/>
    </xf>
    <xf numFmtId="166" fontId="8" fillId="0" borderId="3" xfId="0" applyNumberFormat="1" applyFont="1" applyFill="1" applyBorder="1" applyAlignment="1" applyProtection="1">
      <alignment horizontal="center" vertical="center"/>
      <protection hidden="1"/>
    </xf>
    <xf numFmtId="166" fontId="8" fillId="0" borderId="16" xfId="0" applyNumberFormat="1" applyFont="1" applyFill="1" applyBorder="1" applyAlignment="1" applyProtection="1">
      <alignment horizontal="center" vertical="center"/>
      <protection hidden="1"/>
    </xf>
    <xf numFmtId="166" fontId="8" fillId="0" borderId="4" xfId="0" applyNumberFormat="1" applyFont="1" applyFill="1" applyBorder="1" applyAlignment="1" applyProtection="1">
      <alignment horizontal="center" vertical="center"/>
      <protection hidden="1"/>
    </xf>
    <xf numFmtId="0" fontId="8" fillId="0" borderId="3" xfId="0" applyFont="1" applyFill="1" applyBorder="1" applyAlignment="1" applyProtection="1">
      <alignment horizontal="left" vertical="center"/>
      <protection hidden="1"/>
    </xf>
    <xf numFmtId="0" fontId="8" fillId="0" borderId="16"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8" fillId="4" borderId="0" xfId="0" applyFont="1" applyFill="1" applyBorder="1" applyAlignment="1" applyProtection="1">
      <alignment horizontal="left" vertical="center"/>
      <protection hidden="1"/>
    </xf>
    <xf numFmtId="166" fontId="8" fillId="0" borderId="7" xfId="0" applyNumberFormat="1" applyFont="1" applyBorder="1" applyAlignment="1" applyProtection="1">
      <alignment horizontal="center"/>
      <protection hidden="1"/>
    </xf>
    <xf numFmtId="166" fontId="8" fillId="0" borderId="8" xfId="0" applyNumberFormat="1" applyFont="1" applyBorder="1" applyAlignment="1" applyProtection="1">
      <alignment horizontal="center"/>
      <protection hidden="1"/>
    </xf>
    <xf numFmtId="166" fontId="8" fillId="0" borderId="9" xfId="0" applyNumberFormat="1" applyFont="1" applyBorder="1" applyAlignment="1" applyProtection="1">
      <alignment horizontal="center"/>
      <protection hidden="1"/>
    </xf>
    <xf numFmtId="165" fontId="2" fillId="0" borderId="2" xfId="0" applyNumberFormat="1" applyFont="1" applyBorder="1" applyAlignment="1" applyProtection="1">
      <alignment horizontal="center"/>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166" fontId="2" fillId="2" borderId="2" xfId="0" applyNumberFormat="1" applyFont="1" applyFill="1" applyBorder="1" applyAlignment="1" applyProtection="1">
      <alignment horizontal="center" vertical="center"/>
    </xf>
    <xf numFmtId="166" fontId="2" fillId="2" borderId="7" xfId="0" applyNumberFormat="1" applyFont="1" applyFill="1" applyBorder="1" applyAlignment="1" applyProtection="1">
      <alignment horizontal="center" vertical="center"/>
    </xf>
    <xf numFmtId="166" fontId="2" fillId="2" borderId="8" xfId="0" applyNumberFormat="1" applyFont="1" applyFill="1" applyBorder="1" applyAlignment="1" applyProtection="1">
      <alignment horizontal="center" vertical="center"/>
    </xf>
    <xf numFmtId="166" fontId="2" fillId="2" borderId="9" xfId="0" applyNumberFormat="1" applyFont="1" applyFill="1" applyBorder="1" applyAlignment="1" applyProtection="1">
      <alignment horizontal="center" vertical="center"/>
    </xf>
    <xf numFmtId="0" fontId="3" fillId="4" borderId="7"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3" fillId="4" borderId="9" xfId="0" applyFont="1" applyFill="1" applyBorder="1" applyAlignment="1" applyProtection="1">
      <alignment horizontal="left" vertical="center"/>
    </xf>
    <xf numFmtId="166" fontId="3" fillId="4" borderId="2" xfId="0" applyNumberFormat="1"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166" fontId="2" fillId="3" borderId="7" xfId="0" applyNumberFormat="1" applyFont="1" applyFill="1" applyBorder="1" applyAlignment="1" applyProtection="1">
      <alignment horizontal="center" vertical="center"/>
    </xf>
    <xf numFmtId="166" fontId="2" fillId="3" borderId="8" xfId="0" applyNumberFormat="1" applyFont="1" applyFill="1" applyBorder="1" applyAlignment="1" applyProtection="1">
      <alignment horizontal="center" vertical="center"/>
    </xf>
    <xf numFmtId="166" fontId="2" fillId="3" borderId="9" xfId="0" applyNumberFormat="1" applyFont="1" applyFill="1" applyBorder="1" applyAlignment="1" applyProtection="1">
      <alignment horizontal="center" vertical="center"/>
    </xf>
    <xf numFmtId="0" fontId="2" fillId="0" borderId="2" xfId="0" applyFont="1" applyBorder="1" applyAlignment="1" applyProtection="1">
      <alignment horizontal="left" vertical="center"/>
    </xf>
    <xf numFmtId="14" fontId="2" fillId="0" borderId="2" xfId="0" applyNumberFormat="1" applyFont="1" applyBorder="1" applyAlignment="1" applyProtection="1">
      <alignment horizont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2" xfId="0" applyFont="1" applyBorder="1" applyAlignment="1" applyProtection="1">
      <alignment horizontal="center"/>
    </xf>
    <xf numFmtId="0" fontId="2" fillId="0" borderId="2" xfId="0" applyFont="1" applyBorder="1" applyAlignment="1">
      <alignment horizontal="left" vertical="center" wrapText="1"/>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pplyProtection="1">
      <alignment horizontal="center"/>
      <protection locked="0"/>
    </xf>
    <xf numFmtId="14" fontId="2" fillId="0" borderId="12" xfId="0" applyNumberFormat="1" applyFont="1" applyBorder="1" applyAlignment="1" applyProtection="1">
      <alignment horizontal="center"/>
      <protection locked="0"/>
    </xf>
    <xf numFmtId="0" fontId="2" fillId="0" borderId="12" xfId="0" applyFont="1" applyBorder="1" applyAlignment="1">
      <alignment horizont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8" fillId="3" borderId="7" xfId="0" applyFont="1" applyFill="1" applyBorder="1" applyAlignment="1" applyProtection="1">
      <alignment horizontal="left"/>
      <protection hidden="1"/>
    </xf>
    <xf numFmtId="0" fontId="8" fillId="3" borderId="8" xfId="0" applyFont="1" applyFill="1" applyBorder="1" applyAlignment="1" applyProtection="1">
      <alignment horizontal="left"/>
      <protection hidden="1"/>
    </xf>
    <xf numFmtId="0" fontId="8" fillId="3" borderId="9" xfId="0" applyFont="1" applyFill="1" applyBorder="1" applyAlignment="1" applyProtection="1">
      <alignment horizontal="left"/>
      <protection hidden="1"/>
    </xf>
    <xf numFmtId="0" fontId="8" fillId="3" borderId="7" xfId="0" applyFont="1" applyFill="1" applyBorder="1" applyAlignment="1" applyProtection="1">
      <alignment horizontal="center" vertical="center"/>
      <protection hidden="1"/>
    </xf>
    <xf numFmtId="0" fontId="8" fillId="3" borderId="8" xfId="0" applyFont="1" applyFill="1" applyBorder="1" applyAlignment="1" applyProtection="1">
      <alignment horizontal="center" vertical="center"/>
      <protection hidden="1"/>
    </xf>
    <xf numFmtId="0" fontId="8" fillId="3" borderId="9" xfId="0" applyFont="1" applyFill="1" applyBorder="1" applyAlignment="1" applyProtection="1">
      <alignment horizontal="center" vertical="center"/>
      <protection hidden="1"/>
    </xf>
  </cellXfs>
  <cellStyles count="1">
    <cellStyle name="Standard" xfId="0" builtinId="0"/>
  </cellStyles>
  <dxfs count="0"/>
  <tableStyles count="0" defaultTableStyle="TableStyleMedium9" defaultPivotStyle="PivotStyleLight16"/>
  <colors>
    <mruColors>
      <color rgb="FF2F6FFF"/>
      <color rgb="FF004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66675</xdr:colOff>
      <xdr:row>0</xdr:row>
      <xdr:rowOff>19051</xdr:rowOff>
    </xdr:from>
    <xdr:to>
      <xdr:col>26</xdr:col>
      <xdr:colOff>114075</xdr:colOff>
      <xdr:row>1</xdr:row>
      <xdr:rowOff>2520</xdr:rowOff>
    </xdr:to>
    <xdr:pic>
      <xdr:nvPicPr>
        <xdr:cNvPr id="2" name="Grafik 1" descr="JustCamping_4c.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114800" y="19051"/>
          <a:ext cx="1800000" cy="250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171450</xdr:colOff>
      <xdr:row>0</xdr:row>
      <xdr:rowOff>47625</xdr:rowOff>
    </xdr:from>
    <xdr:to>
      <xdr:col>25</xdr:col>
      <xdr:colOff>152175</xdr:colOff>
      <xdr:row>0</xdr:row>
      <xdr:rowOff>297794</xdr:rowOff>
    </xdr:to>
    <xdr:pic>
      <xdr:nvPicPr>
        <xdr:cNvPr id="2" name="Grafik 1" descr="JustCamping_4c.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3676650" y="47625"/>
          <a:ext cx="1952400" cy="2501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127066</xdr:colOff>
      <xdr:row>0</xdr:row>
      <xdr:rowOff>85725</xdr:rowOff>
    </xdr:from>
    <xdr:to>
      <xdr:col>25</xdr:col>
      <xdr:colOff>104550</xdr:colOff>
      <xdr:row>4</xdr:row>
      <xdr:rowOff>40620</xdr:rowOff>
    </xdr:to>
    <xdr:pic>
      <xdr:nvPicPr>
        <xdr:cNvPr id="3" name="Grafik 2" descr="JustCamping_4c.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2508316" y="438150"/>
          <a:ext cx="3787484" cy="5263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127066</xdr:colOff>
      <xdr:row>0</xdr:row>
      <xdr:rowOff>85725</xdr:rowOff>
    </xdr:from>
    <xdr:to>
      <xdr:col>26</xdr:col>
      <xdr:colOff>104550</xdr:colOff>
      <xdr:row>3</xdr:row>
      <xdr:rowOff>126345</xdr:rowOff>
    </xdr:to>
    <xdr:pic>
      <xdr:nvPicPr>
        <xdr:cNvPr id="2" name="Grafik 1" descr="JustCamping_4c.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2508316" y="85725"/>
          <a:ext cx="3787484" cy="5263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190500</xdr:colOff>
      <xdr:row>0</xdr:row>
      <xdr:rowOff>38100</xdr:rowOff>
    </xdr:from>
    <xdr:to>
      <xdr:col>26</xdr:col>
      <xdr:colOff>237900</xdr:colOff>
      <xdr:row>0</xdr:row>
      <xdr:rowOff>288269</xdr:rowOff>
    </xdr:to>
    <xdr:pic>
      <xdr:nvPicPr>
        <xdr:cNvPr id="2" name="Grafik 1" descr="JustCamping_4c.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476750" y="38100"/>
          <a:ext cx="1952400" cy="25016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3"/>
  <sheetViews>
    <sheetView view="pageLayout" topLeftCell="A17" zoomScaleNormal="100" workbookViewId="0">
      <selection activeCell="A151" sqref="A151:AB151"/>
    </sheetView>
  </sheetViews>
  <sheetFormatPr baseColWidth="10" defaultColWidth="11.42578125" defaultRowHeight="14.1" customHeight="1" x14ac:dyDescent="0.25"/>
  <cols>
    <col min="1" max="1" width="4.85546875" style="38" customWidth="1"/>
    <col min="2" max="26" width="3.28515625" style="38" customWidth="1"/>
    <col min="27" max="60" width="3.140625" style="38" customWidth="1"/>
    <col min="61" max="16384" width="11.42578125" style="38"/>
  </cols>
  <sheetData>
    <row r="1" spans="1:28" ht="21" customHeight="1" x14ac:dyDescent="0.25">
      <c r="A1" s="225" t="s">
        <v>360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7"/>
    </row>
    <row r="2" spans="1:28" ht="56.25" customHeight="1" x14ac:dyDescent="0.25">
      <c r="A2" s="347" t="s">
        <v>250</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row>
    <row r="3" spans="1:28" ht="11.25" customHeight="1" x14ac:dyDescent="0.25">
      <c r="A3" s="54" t="s">
        <v>0</v>
      </c>
      <c r="B3" s="295" t="s">
        <v>1</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row>
    <row r="4" spans="1:28" ht="45" customHeight="1" x14ac:dyDescent="0.25">
      <c r="A4" s="357" t="s">
        <v>234</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row>
    <row r="5" spans="1:28" ht="17.100000000000001" customHeight="1" x14ac:dyDescent="0.25">
      <c r="A5" s="352"/>
      <c r="B5" s="352"/>
      <c r="C5" s="352"/>
      <c r="D5" s="352"/>
      <c r="E5" s="352"/>
      <c r="F5" s="352"/>
      <c r="G5" s="299" t="s">
        <v>11</v>
      </c>
      <c r="H5" s="300"/>
      <c r="I5" s="300"/>
      <c r="J5" s="300"/>
      <c r="K5" s="300"/>
      <c r="L5" s="301"/>
      <c r="M5" s="299" t="s">
        <v>12</v>
      </c>
      <c r="N5" s="300"/>
      <c r="O5" s="300"/>
      <c r="P5" s="300"/>
      <c r="Q5" s="300"/>
      <c r="R5" s="301"/>
      <c r="S5" s="299" t="s">
        <v>237</v>
      </c>
      <c r="T5" s="300"/>
      <c r="U5" s="300"/>
      <c r="V5" s="300"/>
      <c r="W5" s="301"/>
      <c r="X5" s="299" t="s">
        <v>238</v>
      </c>
      <c r="Y5" s="300"/>
      <c r="Z5" s="300"/>
      <c r="AA5" s="300"/>
      <c r="AB5" s="301"/>
    </row>
    <row r="6" spans="1:28" ht="17.100000000000001" customHeight="1" x14ac:dyDescent="0.25">
      <c r="A6" s="353" t="s">
        <v>2</v>
      </c>
      <c r="B6" s="353"/>
      <c r="C6" s="353"/>
      <c r="D6" s="353"/>
      <c r="E6" s="353"/>
      <c r="F6" s="353"/>
      <c r="G6" s="270"/>
      <c r="H6" s="271"/>
      <c r="I6" s="271"/>
      <c r="J6" s="271"/>
      <c r="K6" s="271"/>
      <c r="L6" s="272"/>
      <c r="M6" s="270"/>
      <c r="N6" s="271"/>
      <c r="O6" s="271"/>
      <c r="P6" s="271"/>
      <c r="Q6" s="271"/>
      <c r="R6" s="272"/>
      <c r="S6" s="270"/>
      <c r="T6" s="271"/>
      <c r="U6" s="271"/>
      <c r="V6" s="271"/>
      <c r="W6" s="272"/>
      <c r="X6" s="270"/>
      <c r="Y6" s="271"/>
      <c r="Z6" s="271"/>
      <c r="AA6" s="271"/>
      <c r="AB6" s="272"/>
    </row>
    <row r="7" spans="1:28" ht="17.100000000000001" customHeight="1" x14ac:dyDescent="0.25">
      <c r="A7" s="354" t="s">
        <v>3</v>
      </c>
      <c r="B7" s="354"/>
      <c r="C7" s="354"/>
      <c r="D7" s="354"/>
      <c r="E7" s="354"/>
      <c r="F7" s="354"/>
      <c r="G7" s="267"/>
      <c r="H7" s="268"/>
      <c r="I7" s="268"/>
      <c r="J7" s="268"/>
      <c r="K7" s="268"/>
      <c r="L7" s="269"/>
      <c r="M7" s="267"/>
      <c r="N7" s="268"/>
      <c r="O7" s="268"/>
      <c r="P7" s="268"/>
      <c r="Q7" s="268"/>
      <c r="R7" s="269"/>
      <c r="S7" s="267"/>
      <c r="T7" s="268"/>
      <c r="U7" s="268"/>
      <c r="V7" s="268"/>
      <c r="W7" s="269"/>
      <c r="X7" s="267"/>
      <c r="Y7" s="268"/>
      <c r="Z7" s="268"/>
      <c r="AA7" s="268"/>
      <c r="AB7" s="269"/>
    </row>
    <row r="8" spans="1:28" ht="17.100000000000001" customHeight="1" x14ac:dyDescent="0.25">
      <c r="A8" s="353" t="s">
        <v>4</v>
      </c>
      <c r="B8" s="353"/>
      <c r="C8" s="353"/>
      <c r="D8" s="353"/>
      <c r="E8" s="353"/>
      <c r="F8" s="353"/>
      <c r="G8" s="270"/>
      <c r="H8" s="271"/>
      <c r="I8" s="271"/>
      <c r="J8" s="271"/>
      <c r="K8" s="271"/>
      <c r="L8" s="272"/>
      <c r="M8" s="270"/>
      <c r="N8" s="271"/>
      <c r="O8" s="271"/>
      <c r="P8" s="271"/>
      <c r="Q8" s="271"/>
      <c r="R8" s="272"/>
      <c r="S8" s="270"/>
      <c r="T8" s="271"/>
      <c r="U8" s="271"/>
      <c r="V8" s="271"/>
      <c r="W8" s="272"/>
      <c r="X8" s="270"/>
      <c r="Y8" s="271"/>
      <c r="Z8" s="271"/>
      <c r="AA8" s="271"/>
      <c r="AB8" s="272"/>
    </row>
    <row r="9" spans="1:28" ht="17.100000000000001" customHeight="1" x14ac:dyDescent="0.25">
      <c r="A9" s="354" t="s">
        <v>5</v>
      </c>
      <c r="B9" s="354"/>
      <c r="C9" s="354"/>
      <c r="D9" s="354"/>
      <c r="E9" s="354"/>
      <c r="F9" s="354"/>
      <c r="G9" s="267"/>
      <c r="H9" s="268"/>
      <c r="I9" s="268"/>
      <c r="J9" s="268"/>
      <c r="K9" s="268"/>
      <c r="L9" s="269"/>
      <c r="M9" s="267"/>
      <c r="N9" s="268"/>
      <c r="O9" s="268"/>
      <c r="P9" s="268"/>
      <c r="Q9" s="268"/>
      <c r="R9" s="269"/>
      <c r="S9" s="267"/>
      <c r="T9" s="268"/>
      <c r="U9" s="268"/>
      <c r="V9" s="268"/>
      <c r="W9" s="269"/>
      <c r="X9" s="267"/>
      <c r="Y9" s="268"/>
      <c r="Z9" s="268"/>
      <c r="AA9" s="268"/>
      <c r="AB9" s="269"/>
    </row>
    <row r="10" spans="1:28" ht="17.100000000000001" customHeight="1" x14ac:dyDescent="0.25">
      <c r="A10" s="353" t="s">
        <v>6</v>
      </c>
      <c r="B10" s="353"/>
      <c r="C10" s="353"/>
      <c r="D10" s="353"/>
      <c r="E10" s="353"/>
      <c r="F10" s="353"/>
      <c r="G10" s="292"/>
      <c r="H10" s="293"/>
      <c r="I10" s="293"/>
      <c r="J10" s="293"/>
      <c r="K10" s="293"/>
      <c r="L10" s="294"/>
      <c r="M10" s="270"/>
      <c r="N10" s="271"/>
      <c r="O10" s="271"/>
      <c r="P10" s="271"/>
      <c r="Q10" s="271"/>
      <c r="R10" s="272"/>
      <c r="S10" s="270"/>
      <c r="T10" s="271"/>
      <c r="U10" s="271"/>
      <c r="V10" s="271"/>
      <c r="W10" s="272"/>
      <c r="X10" s="270"/>
      <c r="Y10" s="271"/>
      <c r="Z10" s="271"/>
      <c r="AA10" s="271"/>
      <c r="AB10" s="272"/>
    </row>
    <row r="11" spans="1:28" ht="17.100000000000001" customHeight="1" x14ac:dyDescent="0.25">
      <c r="A11" s="355" t="s">
        <v>225</v>
      </c>
      <c r="B11" s="355"/>
      <c r="C11" s="355"/>
      <c r="D11" s="355"/>
      <c r="E11" s="355"/>
      <c r="F11" s="355"/>
      <c r="G11" s="267"/>
      <c r="H11" s="268"/>
      <c r="I11" s="268"/>
      <c r="J11" s="268"/>
      <c r="K11" s="268"/>
      <c r="L11" s="269"/>
      <c r="M11" s="267"/>
      <c r="N11" s="268"/>
      <c r="O11" s="268"/>
      <c r="P11" s="268"/>
      <c r="Q11" s="268"/>
      <c r="R11" s="269"/>
      <c r="S11" s="267"/>
      <c r="T11" s="268"/>
      <c r="U11" s="268"/>
      <c r="V11" s="268"/>
      <c r="W11" s="269"/>
      <c r="X11" s="267"/>
      <c r="Y11" s="268"/>
      <c r="Z11" s="268"/>
      <c r="AA11" s="268"/>
      <c r="AB11" s="269"/>
    </row>
    <row r="12" spans="1:28" ht="17.100000000000001" customHeight="1" x14ac:dyDescent="0.25">
      <c r="A12" s="353" t="s">
        <v>7</v>
      </c>
      <c r="B12" s="353"/>
      <c r="C12" s="353"/>
      <c r="D12" s="353"/>
      <c r="E12" s="353"/>
      <c r="F12" s="353"/>
      <c r="G12" s="270"/>
      <c r="H12" s="271"/>
      <c r="I12" s="271"/>
      <c r="J12" s="271"/>
      <c r="K12" s="271"/>
      <c r="L12" s="272"/>
      <c r="M12" s="270"/>
      <c r="N12" s="271"/>
      <c r="O12" s="271"/>
      <c r="P12" s="271"/>
      <c r="Q12" s="271"/>
      <c r="R12" s="272"/>
      <c r="S12" s="270"/>
      <c r="T12" s="271"/>
      <c r="U12" s="271"/>
      <c r="V12" s="271"/>
      <c r="W12" s="272"/>
      <c r="X12" s="270"/>
      <c r="Y12" s="271"/>
      <c r="Z12" s="271"/>
      <c r="AA12" s="271"/>
      <c r="AB12" s="272"/>
    </row>
    <row r="13" spans="1:28" ht="17.100000000000001" customHeight="1" x14ac:dyDescent="0.25">
      <c r="A13" s="354" t="s">
        <v>8</v>
      </c>
      <c r="B13" s="354"/>
      <c r="C13" s="354"/>
      <c r="D13" s="354"/>
      <c r="E13" s="354"/>
      <c r="F13" s="354"/>
      <c r="G13" s="267"/>
      <c r="H13" s="268"/>
      <c r="I13" s="268"/>
      <c r="J13" s="268"/>
      <c r="K13" s="268"/>
      <c r="L13" s="269"/>
      <c r="M13" s="267"/>
      <c r="N13" s="268"/>
      <c r="O13" s="268"/>
      <c r="P13" s="268"/>
      <c r="Q13" s="268"/>
      <c r="R13" s="269"/>
      <c r="S13" s="267"/>
      <c r="T13" s="268"/>
      <c r="U13" s="268"/>
      <c r="V13" s="268"/>
      <c r="W13" s="269"/>
      <c r="X13" s="267"/>
      <c r="Y13" s="268"/>
      <c r="Z13" s="268"/>
      <c r="AA13" s="268"/>
      <c r="AB13" s="269"/>
    </row>
    <row r="14" spans="1:28" ht="17.100000000000001" customHeight="1" x14ac:dyDescent="0.25">
      <c r="A14" s="353" t="s">
        <v>9</v>
      </c>
      <c r="B14" s="353"/>
      <c r="C14" s="353"/>
      <c r="D14" s="353"/>
      <c r="E14" s="353"/>
      <c r="F14" s="353"/>
      <c r="G14" s="270"/>
      <c r="H14" s="271"/>
      <c r="I14" s="271"/>
      <c r="J14" s="271"/>
      <c r="K14" s="271"/>
      <c r="L14" s="272"/>
      <c r="M14" s="270"/>
      <c r="N14" s="291"/>
      <c r="O14" s="291"/>
      <c r="P14" s="291"/>
      <c r="Q14" s="291"/>
      <c r="R14" s="291"/>
      <c r="S14" s="270"/>
      <c r="T14" s="271"/>
      <c r="U14" s="271"/>
      <c r="V14" s="271"/>
      <c r="W14" s="272"/>
      <c r="X14" s="271"/>
      <c r="Y14" s="271"/>
      <c r="Z14" s="271"/>
      <c r="AA14" s="271"/>
      <c r="AB14" s="272"/>
    </row>
    <row r="15" spans="1:28" ht="11.25" customHeight="1" x14ac:dyDescent="0.25">
      <c r="A15" s="354" t="s">
        <v>10</v>
      </c>
      <c r="B15" s="354"/>
      <c r="C15" s="354"/>
      <c r="D15" s="354"/>
      <c r="E15" s="354"/>
      <c r="F15" s="354"/>
      <c r="G15" s="279" t="s">
        <v>15</v>
      </c>
      <c r="H15" s="280"/>
      <c r="I15" s="280"/>
      <c r="J15" s="280"/>
      <c r="K15" s="280"/>
      <c r="L15" s="281"/>
      <c r="M15" s="91"/>
      <c r="N15" s="285" t="s">
        <v>16</v>
      </c>
      <c r="O15" s="286"/>
      <c r="P15" s="286"/>
      <c r="Q15" s="286"/>
      <c r="R15" s="287"/>
      <c r="S15" s="48"/>
      <c r="T15" s="285" t="s">
        <v>16</v>
      </c>
      <c r="U15" s="286"/>
      <c r="V15" s="286"/>
      <c r="W15" s="287"/>
      <c r="X15" s="97"/>
      <c r="Y15" s="296" t="s">
        <v>16</v>
      </c>
      <c r="Z15" s="297"/>
      <c r="AA15" s="297"/>
      <c r="AB15" s="298"/>
    </row>
    <row r="16" spans="1:28" ht="12" customHeight="1" x14ac:dyDescent="0.25">
      <c r="A16" s="354"/>
      <c r="B16" s="354"/>
      <c r="C16" s="354"/>
      <c r="D16" s="354"/>
      <c r="E16" s="354"/>
      <c r="F16" s="354"/>
      <c r="G16" s="282"/>
      <c r="H16" s="283"/>
      <c r="I16" s="283"/>
      <c r="J16" s="283"/>
      <c r="K16" s="283"/>
      <c r="L16" s="284"/>
      <c r="M16" s="43"/>
      <c r="N16" s="288" t="s">
        <v>17</v>
      </c>
      <c r="O16" s="289"/>
      <c r="P16" s="289"/>
      <c r="Q16" s="289"/>
      <c r="R16" s="290"/>
      <c r="S16" s="49"/>
      <c r="T16" s="288" t="s">
        <v>17</v>
      </c>
      <c r="U16" s="289"/>
      <c r="V16" s="289"/>
      <c r="W16" s="290"/>
      <c r="X16" s="83"/>
      <c r="Y16" s="288" t="s">
        <v>17</v>
      </c>
      <c r="Z16" s="289"/>
      <c r="AA16" s="289"/>
      <c r="AB16" s="290"/>
    </row>
    <row r="17" spans="1:28" ht="8.25" customHeight="1" x14ac:dyDescent="0.25">
      <c r="B17" s="39"/>
      <c r="C17" s="39"/>
      <c r="D17" s="39"/>
      <c r="E17" s="39"/>
      <c r="F17" s="39"/>
      <c r="G17" s="39"/>
      <c r="H17" s="39"/>
      <c r="I17" s="39"/>
      <c r="J17" s="39"/>
      <c r="K17" s="39"/>
      <c r="L17" s="39"/>
      <c r="M17" s="46" t="s">
        <v>163</v>
      </c>
      <c r="N17" s="45"/>
      <c r="O17" s="45"/>
      <c r="P17" s="45"/>
      <c r="Q17" s="45"/>
      <c r="R17" s="46"/>
      <c r="S17" s="46" t="s">
        <v>163</v>
      </c>
      <c r="T17" s="45"/>
      <c r="U17" s="45"/>
      <c r="V17" s="45"/>
      <c r="W17" s="46"/>
      <c r="X17" s="46" t="s">
        <v>163</v>
      </c>
      <c r="Y17" s="45"/>
      <c r="Z17" s="45"/>
      <c r="AA17" s="47"/>
      <c r="AB17" s="47"/>
    </row>
    <row r="18" spans="1:28" ht="2.85" customHeight="1" x14ac:dyDescent="0.25">
      <c r="B18" s="39"/>
      <c r="C18" s="39"/>
      <c r="D18" s="39"/>
      <c r="E18" s="39"/>
      <c r="F18" s="39"/>
      <c r="G18" s="39"/>
      <c r="H18" s="39"/>
      <c r="I18" s="39"/>
      <c r="J18" s="39"/>
      <c r="K18" s="39"/>
      <c r="L18" s="39"/>
      <c r="M18" s="40"/>
      <c r="N18" s="39"/>
      <c r="O18" s="39"/>
      <c r="P18" s="39"/>
      <c r="Q18" s="39"/>
      <c r="R18" s="40"/>
      <c r="S18" s="39"/>
      <c r="T18" s="39"/>
      <c r="U18" s="39"/>
      <c r="V18" s="39"/>
      <c r="W18" s="40"/>
      <c r="X18" s="39"/>
      <c r="Y18" s="39"/>
      <c r="Z18" s="39"/>
    </row>
    <row r="19" spans="1:28" ht="11.25" customHeight="1" x14ac:dyDescent="0.25">
      <c r="A19" s="54" t="s">
        <v>18</v>
      </c>
      <c r="B19" s="295" t="s">
        <v>161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row>
    <row r="20" spans="1:28" ht="14.1" customHeight="1" x14ac:dyDescent="0.25">
      <c r="A20" s="356" t="s">
        <v>361</v>
      </c>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row>
    <row r="21" spans="1:28" ht="2.85" customHeight="1" x14ac:dyDescent="0.25">
      <c r="B21" s="81"/>
      <c r="C21" s="81"/>
      <c r="D21" s="81"/>
      <c r="E21" s="81"/>
      <c r="F21" s="81"/>
      <c r="G21" s="81"/>
      <c r="H21" s="81"/>
      <c r="I21" s="81"/>
      <c r="J21" s="81"/>
      <c r="K21" s="81"/>
      <c r="L21" s="50"/>
      <c r="M21" s="81"/>
      <c r="N21" s="81"/>
      <c r="O21" s="81"/>
      <c r="P21" s="81"/>
      <c r="Q21" s="81"/>
      <c r="R21" s="50"/>
      <c r="S21" s="81"/>
      <c r="T21" s="81"/>
      <c r="U21" s="81"/>
      <c r="V21" s="81"/>
      <c r="W21" s="81"/>
      <c r="X21" s="81"/>
      <c r="Y21" s="81"/>
      <c r="Z21" s="81"/>
    </row>
    <row r="22" spans="1:28" ht="11.25" customHeight="1" x14ac:dyDescent="0.25">
      <c r="A22" s="54" t="s">
        <v>19</v>
      </c>
      <c r="B22" s="295" t="s">
        <v>20</v>
      </c>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row>
    <row r="23" spans="1:28" ht="24.75" customHeight="1" x14ac:dyDescent="0.25">
      <c r="A23" s="357" t="s">
        <v>239</v>
      </c>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row>
    <row r="24" spans="1:28" ht="17.100000000000001" customHeight="1" x14ac:dyDescent="0.25">
      <c r="A24" s="273"/>
      <c r="B24" s="273"/>
      <c r="C24" s="273"/>
      <c r="D24" s="273"/>
      <c r="E24" s="273"/>
      <c r="F24" s="273"/>
      <c r="G24" s="273"/>
      <c r="H24" s="299" t="s">
        <v>23</v>
      </c>
      <c r="I24" s="300"/>
      <c r="J24" s="300"/>
      <c r="K24" s="300"/>
      <c r="L24" s="300"/>
      <c r="M24" s="300"/>
      <c r="N24" s="300"/>
      <c r="O24" s="300"/>
      <c r="P24" s="300"/>
      <c r="Q24" s="300"/>
      <c r="R24" s="300"/>
      <c r="S24" s="300"/>
      <c r="T24" s="300"/>
      <c r="U24" s="300"/>
      <c r="V24" s="301"/>
      <c r="W24" s="299" t="s">
        <v>24</v>
      </c>
      <c r="X24" s="300"/>
      <c r="Y24" s="300"/>
      <c r="Z24" s="300"/>
      <c r="AA24" s="300"/>
      <c r="AB24" s="301"/>
    </row>
    <row r="25" spans="1:28" ht="17.100000000000001" customHeight="1" x14ac:dyDescent="0.25">
      <c r="A25" s="273" t="s">
        <v>21</v>
      </c>
      <c r="B25" s="273"/>
      <c r="C25" s="273"/>
      <c r="D25" s="273"/>
      <c r="E25" s="273"/>
      <c r="F25" s="273"/>
      <c r="G25" s="273"/>
      <c r="H25" s="274"/>
      <c r="I25" s="275"/>
      <c r="J25" s="275"/>
      <c r="K25" s="275"/>
      <c r="L25" s="275"/>
      <c r="M25" s="275"/>
      <c r="N25" s="275"/>
      <c r="O25" s="275"/>
      <c r="P25" s="275"/>
      <c r="Q25" s="275"/>
      <c r="R25" s="275"/>
      <c r="S25" s="275"/>
      <c r="T25" s="275"/>
      <c r="U25" s="275"/>
      <c r="V25" s="276"/>
      <c r="W25" s="205" t="s">
        <v>221</v>
      </c>
      <c r="X25" s="218"/>
      <c r="Y25" s="218"/>
      <c r="Z25" s="218"/>
      <c r="AA25" s="218"/>
      <c r="AB25" s="206"/>
    </row>
    <row r="26" spans="1:28" ht="17.100000000000001" customHeight="1" x14ac:dyDescent="0.25">
      <c r="A26" s="273" t="s">
        <v>22</v>
      </c>
      <c r="B26" s="273"/>
      <c r="C26" s="273"/>
      <c r="D26" s="273"/>
      <c r="E26" s="273"/>
      <c r="F26" s="273"/>
      <c r="G26" s="273"/>
      <c r="H26" s="274"/>
      <c r="I26" s="275"/>
      <c r="J26" s="275"/>
      <c r="K26" s="275"/>
      <c r="L26" s="275"/>
      <c r="M26" s="275"/>
      <c r="N26" s="275"/>
      <c r="O26" s="275"/>
      <c r="P26" s="275"/>
      <c r="Q26" s="275"/>
      <c r="R26" s="275"/>
      <c r="S26" s="275"/>
      <c r="T26" s="275"/>
      <c r="U26" s="275"/>
      <c r="V26" s="276"/>
      <c r="W26" s="205" t="s">
        <v>222</v>
      </c>
      <c r="X26" s="218"/>
      <c r="Y26" s="218"/>
      <c r="Z26" s="218"/>
      <c r="AA26" s="218"/>
      <c r="AB26" s="206"/>
    </row>
    <row r="27" spans="1:28" ht="5.85" customHeight="1" x14ac:dyDescent="0.25">
      <c r="A27" s="357"/>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row>
    <row r="28" spans="1:28" ht="17.100000000000001" customHeight="1" x14ac:dyDescent="0.25">
      <c r="A28" s="57"/>
      <c r="B28" s="57"/>
      <c r="C28" s="57"/>
      <c r="D28" s="57"/>
      <c r="E28" s="57"/>
      <c r="F28" s="57"/>
      <c r="G28" s="57"/>
      <c r="H28" s="228" t="s">
        <v>240</v>
      </c>
      <c r="I28" s="229"/>
      <c r="J28" s="229"/>
      <c r="K28" s="229"/>
      <c r="L28" s="229"/>
      <c r="M28" s="229"/>
      <c r="N28" s="229"/>
      <c r="O28" s="229"/>
      <c r="P28" s="229"/>
      <c r="Q28" s="229"/>
      <c r="R28" s="229"/>
      <c r="S28" s="229"/>
      <c r="T28" s="229"/>
      <c r="U28" s="229"/>
      <c r="V28" s="230"/>
      <c r="W28" s="278">
        <f>H26-H25</f>
        <v>0</v>
      </c>
      <c r="X28" s="278"/>
      <c r="Y28" s="278"/>
      <c r="Z28" s="277" t="s">
        <v>249</v>
      </c>
      <c r="AA28" s="277"/>
    </row>
    <row r="29" spans="1:28" ht="3" customHeight="1" x14ac:dyDescent="0.25">
      <c r="A29" s="57"/>
      <c r="B29" s="57"/>
      <c r="C29" s="57"/>
      <c r="D29" s="57"/>
      <c r="E29" s="57"/>
      <c r="F29" s="57"/>
      <c r="G29" s="57"/>
      <c r="H29" s="140"/>
      <c r="I29" s="141"/>
      <c r="J29" s="141"/>
      <c r="K29" s="141"/>
      <c r="L29" s="141"/>
      <c r="M29" s="141"/>
      <c r="N29" s="141"/>
      <c r="O29" s="141"/>
      <c r="P29" s="141"/>
      <c r="Q29" s="141"/>
      <c r="R29" s="141"/>
      <c r="S29" s="141"/>
      <c r="T29" s="141"/>
      <c r="U29" s="141"/>
      <c r="V29" s="142"/>
      <c r="W29" s="143"/>
      <c r="X29" s="143"/>
      <c r="Y29" s="143"/>
      <c r="Z29" s="144"/>
      <c r="AA29" s="144"/>
    </row>
    <row r="30" spans="1:28" ht="3.75" customHeight="1" x14ac:dyDescent="0.25">
      <c r="A30" s="150" t="s">
        <v>355</v>
      </c>
      <c r="B30" s="151"/>
      <c r="C30" s="151">
        <f>W28/7</f>
        <v>0</v>
      </c>
      <c r="D30" s="151"/>
      <c r="E30" s="151">
        <f>ROUNDDOWN(C30,0)</f>
        <v>0</v>
      </c>
      <c r="F30" s="151"/>
      <c r="G30" s="197">
        <f>2500*E30</f>
        <v>0</v>
      </c>
      <c r="H30" s="198"/>
      <c r="I30" s="152" t="s">
        <v>25</v>
      </c>
      <c r="J30" s="152"/>
      <c r="K30" s="152"/>
      <c r="L30" s="150" t="s">
        <v>249</v>
      </c>
      <c r="M30" s="151"/>
      <c r="N30" s="199">
        <f>W28-(E30*7)</f>
        <v>0</v>
      </c>
      <c r="O30" s="200"/>
      <c r="P30" s="201"/>
      <c r="Q30" s="197">
        <f>250*N30</f>
        <v>0</v>
      </c>
      <c r="R30" s="198"/>
      <c r="S30" s="152" t="s">
        <v>25</v>
      </c>
      <c r="T30" s="153"/>
      <c r="U30" s="154"/>
      <c r="V30" s="154"/>
      <c r="W30" s="154"/>
      <c r="X30" s="144"/>
      <c r="Y30" s="144"/>
    </row>
    <row r="31" spans="1:28" ht="17.100000000000001" customHeight="1" x14ac:dyDescent="0.25">
      <c r="A31" s="57"/>
      <c r="B31" s="57"/>
      <c r="C31" s="57"/>
      <c r="D31" s="57"/>
      <c r="E31" s="57"/>
      <c r="F31" s="57"/>
      <c r="G31" s="57"/>
      <c r="H31" s="228" t="s">
        <v>357</v>
      </c>
      <c r="I31" s="229"/>
      <c r="J31" s="229"/>
      <c r="K31" s="229"/>
      <c r="L31" s="229"/>
      <c r="M31" s="229"/>
      <c r="N31" s="229"/>
      <c r="O31" s="229"/>
      <c r="P31" s="229"/>
      <c r="Q31" s="229"/>
      <c r="R31" s="229"/>
      <c r="S31" s="229"/>
      <c r="T31" s="229"/>
      <c r="U31" s="229"/>
      <c r="V31" s="230"/>
      <c r="W31" s="278">
        <f>G30+Q30</f>
        <v>0</v>
      </c>
      <c r="X31" s="278"/>
      <c r="Y31" s="278"/>
      <c r="Z31" s="277" t="s">
        <v>25</v>
      </c>
      <c r="AA31" s="277"/>
    </row>
    <row r="32" spans="1:28" ht="5.85" customHeight="1" x14ac:dyDescent="0.25">
      <c r="B32" s="89"/>
      <c r="C32" s="89"/>
      <c r="D32" s="89"/>
      <c r="E32" s="89"/>
      <c r="F32" s="89"/>
      <c r="G32" s="89"/>
      <c r="H32" s="89"/>
      <c r="I32" s="89"/>
      <c r="J32" s="89"/>
      <c r="K32" s="89"/>
      <c r="L32" s="89"/>
      <c r="M32" s="89"/>
      <c r="N32" s="89"/>
      <c r="O32" s="89"/>
      <c r="P32" s="89"/>
      <c r="Q32" s="89"/>
      <c r="R32" s="89"/>
      <c r="S32" s="89"/>
      <c r="T32" s="89"/>
      <c r="U32" s="88"/>
      <c r="V32" s="88"/>
      <c r="W32" s="88"/>
      <c r="X32" s="89"/>
      <c r="Y32" s="89"/>
    </row>
    <row r="33" spans="1:28" ht="11.25" customHeight="1" x14ac:dyDescent="0.25">
      <c r="A33" s="54" t="s">
        <v>26</v>
      </c>
      <c r="B33" s="182" t="s">
        <v>27</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4"/>
    </row>
    <row r="34" spans="1:28" ht="14.1" customHeight="1" x14ac:dyDescent="0.25">
      <c r="A34" s="56" t="s">
        <v>28</v>
      </c>
      <c r="B34" s="167" t="s">
        <v>29</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9"/>
    </row>
    <row r="35" spans="1:28" ht="18" customHeight="1" x14ac:dyDescent="0.25">
      <c r="A35" s="170" t="s">
        <v>247</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2"/>
    </row>
    <row r="36" spans="1:28" ht="18.75" customHeight="1" x14ac:dyDescent="0.25">
      <c r="A36" s="219"/>
      <c r="B36" s="220"/>
      <c r="C36" s="220"/>
      <c r="D36" s="220"/>
      <c r="E36" s="220"/>
      <c r="F36" s="221"/>
      <c r="G36" s="215" t="s">
        <v>353</v>
      </c>
      <c r="H36" s="211"/>
      <c r="I36" s="211"/>
      <c r="J36" s="212"/>
      <c r="K36" s="215" t="s">
        <v>351</v>
      </c>
      <c r="L36" s="211"/>
      <c r="M36" s="211"/>
      <c r="N36" s="211"/>
      <c r="O36" s="212"/>
      <c r="P36" s="215" t="s">
        <v>352</v>
      </c>
      <c r="Q36" s="211"/>
      <c r="R36" s="211"/>
      <c r="S36" s="212"/>
      <c r="T36" s="215" t="s">
        <v>34</v>
      </c>
      <c r="U36" s="211"/>
      <c r="V36" s="212"/>
      <c r="W36" s="147"/>
      <c r="X36" s="145"/>
      <c r="Y36" s="145"/>
      <c r="Z36" s="145"/>
      <c r="AA36" s="145"/>
      <c r="AB36" s="138"/>
    </row>
    <row r="37" spans="1:28" ht="18" customHeight="1" x14ac:dyDescent="0.25">
      <c r="A37" s="205" t="s">
        <v>339</v>
      </c>
      <c r="B37" s="218"/>
      <c r="C37" s="218"/>
      <c r="D37" s="218"/>
      <c r="E37" s="218"/>
      <c r="F37" s="206"/>
      <c r="G37" s="205" t="s">
        <v>350</v>
      </c>
      <c r="H37" s="218"/>
      <c r="I37" s="218"/>
      <c r="J37" s="206"/>
      <c r="K37" s="222">
        <v>99</v>
      </c>
      <c r="L37" s="222"/>
      <c r="M37" s="161" t="s">
        <v>218</v>
      </c>
      <c r="N37" s="162"/>
      <c r="O37" s="163"/>
      <c r="P37" s="216"/>
      <c r="Q37" s="217"/>
      <c r="R37" s="161" t="s">
        <v>249</v>
      </c>
      <c r="S37" s="163"/>
      <c r="T37" s="207">
        <f>P37*K37</f>
        <v>0</v>
      </c>
      <c r="U37" s="208"/>
      <c r="V37" s="209"/>
      <c r="W37" s="143"/>
      <c r="X37" s="143"/>
      <c r="Y37" s="143"/>
      <c r="Z37" s="146"/>
      <c r="AA37" s="148"/>
    </row>
    <row r="38" spans="1:28" ht="18" customHeight="1" x14ac:dyDescent="0.25">
      <c r="A38" s="205" t="s">
        <v>340</v>
      </c>
      <c r="B38" s="218"/>
      <c r="C38" s="218"/>
      <c r="D38" s="218"/>
      <c r="E38" s="218"/>
      <c r="F38" s="206"/>
      <c r="G38" s="205" t="s">
        <v>344</v>
      </c>
      <c r="H38" s="218"/>
      <c r="I38" s="218"/>
      <c r="J38" s="206"/>
      <c r="K38" s="222">
        <v>110</v>
      </c>
      <c r="L38" s="222"/>
      <c r="M38" s="161" t="s">
        <v>218</v>
      </c>
      <c r="N38" s="162"/>
      <c r="O38" s="163"/>
      <c r="P38" s="216"/>
      <c r="Q38" s="217"/>
      <c r="R38" s="161" t="s">
        <v>249</v>
      </c>
      <c r="S38" s="163"/>
      <c r="T38" s="207">
        <f t="shared" ref="T38:T43" si="0">P38*K38</f>
        <v>0</v>
      </c>
      <c r="U38" s="208"/>
      <c r="V38" s="209"/>
      <c r="W38" s="143"/>
      <c r="X38" s="143"/>
      <c r="Y38" s="143"/>
      <c r="Z38" s="146"/>
      <c r="AA38" s="148"/>
    </row>
    <row r="39" spans="1:28" ht="18" customHeight="1" x14ac:dyDescent="0.25">
      <c r="A39" s="205" t="s">
        <v>341</v>
      </c>
      <c r="B39" s="218"/>
      <c r="C39" s="218"/>
      <c r="D39" s="218"/>
      <c r="E39" s="218"/>
      <c r="F39" s="206"/>
      <c r="G39" s="205" t="s">
        <v>345</v>
      </c>
      <c r="H39" s="218"/>
      <c r="I39" s="218"/>
      <c r="J39" s="206"/>
      <c r="K39" s="223">
        <v>130</v>
      </c>
      <c r="L39" s="224"/>
      <c r="M39" s="161" t="s">
        <v>218</v>
      </c>
      <c r="N39" s="162"/>
      <c r="O39" s="163"/>
      <c r="P39" s="216"/>
      <c r="Q39" s="217"/>
      <c r="R39" s="161" t="s">
        <v>249</v>
      </c>
      <c r="S39" s="163"/>
      <c r="T39" s="207">
        <f t="shared" si="0"/>
        <v>0</v>
      </c>
      <c r="U39" s="208"/>
      <c r="V39" s="209"/>
      <c r="W39" s="143"/>
      <c r="X39" s="143"/>
      <c r="Y39" s="143"/>
      <c r="Z39" s="146"/>
      <c r="AA39" s="148"/>
    </row>
    <row r="40" spans="1:28" ht="18" customHeight="1" x14ac:dyDescent="0.25">
      <c r="A40" s="205" t="s">
        <v>342</v>
      </c>
      <c r="B40" s="218"/>
      <c r="C40" s="218"/>
      <c r="D40" s="218"/>
      <c r="E40" s="218"/>
      <c r="F40" s="206"/>
      <c r="G40" s="205" t="s">
        <v>346</v>
      </c>
      <c r="H40" s="218"/>
      <c r="I40" s="218"/>
      <c r="J40" s="206"/>
      <c r="K40" s="223">
        <v>110</v>
      </c>
      <c r="L40" s="224"/>
      <c r="M40" s="161" t="s">
        <v>218</v>
      </c>
      <c r="N40" s="162"/>
      <c r="O40" s="163"/>
      <c r="P40" s="216"/>
      <c r="Q40" s="217"/>
      <c r="R40" s="161" t="s">
        <v>249</v>
      </c>
      <c r="S40" s="163"/>
      <c r="T40" s="207">
        <f t="shared" si="0"/>
        <v>0</v>
      </c>
      <c r="U40" s="208"/>
      <c r="V40" s="209"/>
      <c r="W40" s="143"/>
      <c r="X40" s="143"/>
      <c r="Y40" s="143"/>
      <c r="Z40" s="146"/>
      <c r="AA40" s="148"/>
    </row>
    <row r="41" spans="1:28" ht="18" customHeight="1" x14ac:dyDescent="0.25">
      <c r="A41" s="205" t="s">
        <v>343</v>
      </c>
      <c r="B41" s="218"/>
      <c r="C41" s="218"/>
      <c r="D41" s="218"/>
      <c r="E41" s="218"/>
      <c r="F41" s="206"/>
      <c r="G41" s="205" t="s">
        <v>347</v>
      </c>
      <c r="H41" s="218"/>
      <c r="I41" s="218"/>
      <c r="J41" s="206"/>
      <c r="K41" s="223">
        <v>99</v>
      </c>
      <c r="L41" s="224"/>
      <c r="M41" s="161" t="s">
        <v>218</v>
      </c>
      <c r="N41" s="162"/>
      <c r="O41" s="163"/>
      <c r="P41" s="216"/>
      <c r="Q41" s="217"/>
      <c r="R41" s="161" t="s">
        <v>249</v>
      </c>
      <c r="S41" s="163"/>
      <c r="T41" s="207">
        <f t="shared" si="0"/>
        <v>0</v>
      </c>
      <c r="U41" s="208"/>
      <c r="V41" s="209"/>
      <c r="W41" s="143"/>
      <c r="X41" s="143"/>
      <c r="Y41" s="143"/>
      <c r="Z41" s="146"/>
      <c r="AA41" s="148"/>
    </row>
    <row r="42" spans="1:28" ht="18" customHeight="1" x14ac:dyDescent="0.25">
      <c r="A42" s="205" t="s">
        <v>348</v>
      </c>
      <c r="B42" s="218"/>
      <c r="C42" s="218"/>
      <c r="D42" s="218"/>
      <c r="E42" s="218"/>
      <c r="F42" s="206"/>
      <c r="G42" s="205" t="s">
        <v>349</v>
      </c>
      <c r="H42" s="218"/>
      <c r="I42" s="218"/>
      <c r="J42" s="206"/>
      <c r="K42" s="223">
        <v>75</v>
      </c>
      <c r="L42" s="224"/>
      <c r="M42" s="161" t="s">
        <v>218</v>
      </c>
      <c r="N42" s="162"/>
      <c r="O42" s="163"/>
      <c r="P42" s="216"/>
      <c r="Q42" s="217"/>
      <c r="R42" s="161" t="s">
        <v>249</v>
      </c>
      <c r="S42" s="163"/>
      <c r="T42" s="207">
        <f t="shared" si="0"/>
        <v>0</v>
      </c>
      <c r="U42" s="208"/>
      <c r="V42" s="209"/>
      <c r="W42" s="143"/>
      <c r="X42" s="143"/>
      <c r="Y42" s="143"/>
      <c r="Z42" s="146"/>
      <c r="AA42" s="148"/>
    </row>
    <row r="43" spans="1:28" ht="18" customHeight="1" x14ac:dyDescent="0.25">
      <c r="A43" s="161" t="s">
        <v>358</v>
      </c>
      <c r="B43" s="162"/>
      <c r="C43" s="162"/>
      <c r="D43" s="162"/>
      <c r="E43" s="162"/>
      <c r="F43" s="163"/>
      <c r="G43" s="205"/>
      <c r="H43" s="218"/>
      <c r="I43" s="218"/>
      <c r="J43" s="206"/>
      <c r="K43" s="205"/>
      <c r="L43" s="206"/>
      <c r="M43" s="161" t="s">
        <v>218</v>
      </c>
      <c r="N43" s="162"/>
      <c r="O43" s="163"/>
      <c r="P43" s="216"/>
      <c r="Q43" s="217"/>
      <c r="R43" s="161" t="s">
        <v>249</v>
      </c>
      <c r="S43" s="163"/>
      <c r="T43" s="207">
        <f t="shared" si="0"/>
        <v>0</v>
      </c>
      <c r="U43" s="208"/>
      <c r="V43" s="209"/>
      <c r="W43" s="148"/>
      <c r="X43" s="148"/>
      <c r="Y43" s="148"/>
      <c r="Z43" s="146"/>
      <c r="AA43" s="148"/>
    </row>
    <row r="44" spans="1:28" ht="18" customHeight="1" x14ac:dyDescent="0.25">
      <c r="A44" s="213" t="s">
        <v>31</v>
      </c>
      <c r="B44" s="214"/>
      <c r="C44" s="214"/>
      <c r="D44" s="214"/>
      <c r="E44" s="214"/>
      <c r="F44" s="214"/>
      <c r="G44" s="214"/>
      <c r="H44" s="214"/>
      <c r="I44" s="214"/>
      <c r="J44" s="214"/>
      <c r="K44" s="214"/>
      <c r="L44" s="214"/>
      <c r="M44" s="214"/>
      <c r="N44" s="214"/>
      <c r="O44" s="214"/>
      <c r="P44" s="214"/>
      <c r="Q44" s="214"/>
      <c r="R44" s="214"/>
      <c r="S44" s="214"/>
      <c r="T44" s="210">
        <f>SUM(T37:V43)</f>
        <v>0</v>
      </c>
      <c r="U44" s="211"/>
      <c r="V44" s="212"/>
      <c r="W44" s="149"/>
      <c r="X44" s="149"/>
      <c r="Y44" s="149"/>
      <c r="Z44" s="149"/>
      <c r="AA44" s="149"/>
      <c r="AB44" s="138"/>
    </row>
    <row r="45" spans="1:28" ht="2.85" customHeight="1" x14ac:dyDescent="0.25">
      <c r="A45" s="31"/>
      <c r="B45" s="31"/>
      <c r="C45" s="31"/>
      <c r="D45" s="31"/>
      <c r="E45" s="31"/>
      <c r="F45" s="31"/>
      <c r="G45" s="31"/>
      <c r="H45" s="31"/>
      <c r="I45" s="31"/>
      <c r="J45" s="31"/>
      <c r="K45" s="31"/>
      <c r="L45" s="31"/>
      <c r="M45" s="31"/>
      <c r="N45" s="31"/>
      <c r="O45" s="31"/>
      <c r="P45" s="31"/>
      <c r="Q45" s="31"/>
      <c r="R45" s="31"/>
      <c r="S45" s="31"/>
      <c r="T45" s="32"/>
      <c r="U45" s="32"/>
      <c r="V45" s="32"/>
      <c r="W45" s="31"/>
      <c r="X45" s="31"/>
      <c r="Y45" s="41"/>
    </row>
    <row r="46" spans="1:28" ht="14.1" customHeight="1" x14ac:dyDescent="0.25">
      <c r="A46" s="56" t="s">
        <v>32</v>
      </c>
      <c r="B46" s="167" t="s">
        <v>193</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9"/>
    </row>
    <row r="47" spans="1:28" ht="33.75" customHeight="1" x14ac:dyDescent="0.25">
      <c r="A47" s="164" t="s">
        <v>304</v>
      </c>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6"/>
    </row>
    <row r="48" spans="1:28" ht="21" customHeight="1" x14ac:dyDescent="0.25">
      <c r="A48" s="252" t="s">
        <v>217</v>
      </c>
      <c r="B48" s="253"/>
      <c r="C48" s="253"/>
      <c r="D48" s="253"/>
      <c r="E48" s="253"/>
      <c r="F48" s="253"/>
      <c r="G48" s="253"/>
      <c r="H48" s="253"/>
      <c r="I48" s="253"/>
      <c r="J48" s="253"/>
      <c r="K48" s="253"/>
      <c r="L48" s="253"/>
      <c r="M48" s="253"/>
      <c r="N48" s="253"/>
      <c r="O48" s="253"/>
      <c r="P48" s="253"/>
      <c r="Q48" s="253"/>
      <c r="R48" s="253"/>
      <c r="S48" s="254"/>
      <c r="T48" s="339" t="s">
        <v>218</v>
      </c>
      <c r="U48" s="339"/>
      <c r="V48" s="339"/>
      <c r="W48" s="240" t="s">
        <v>177</v>
      </c>
      <c r="X48" s="241"/>
      <c r="Y48" s="242"/>
      <c r="Z48" s="243" t="s">
        <v>241</v>
      </c>
      <c r="AA48" s="244"/>
      <c r="AB48" s="245"/>
    </row>
    <row r="49" spans="1:28" ht="17.100000000000001" customHeight="1" x14ac:dyDescent="0.25">
      <c r="A49" s="24">
        <v>1</v>
      </c>
      <c r="B49" s="158" t="s">
        <v>219</v>
      </c>
      <c r="C49" s="159"/>
      <c r="D49" s="159"/>
      <c r="E49" s="159"/>
      <c r="F49" s="159"/>
      <c r="G49" s="159"/>
      <c r="H49" s="159"/>
      <c r="I49" s="159"/>
      <c r="J49" s="159"/>
      <c r="K49" s="159"/>
      <c r="L49" s="159"/>
      <c r="M49" s="159"/>
      <c r="N49" s="159"/>
      <c r="O49" s="159"/>
      <c r="P49" s="159"/>
      <c r="Q49" s="159"/>
      <c r="R49" s="159"/>
      <c r="S49" s="160"/>
      <c r="T49" s="302">
        <v>4</v>
      </c>
      <c r="U49" s="302"/>
      <c r="V49" s="302"/>
      <c r="W49" s="249">
        <f>T49*W28*Z49</f>
        <v>0</v>
      </c>
      <c r="X49" s="250"/>
      <c r="Y49" s="251"/>
      <c r="Z49" s="246"/>
      <c r="AA49" s="247"/>
      <c r="AB49" s="248"/>
    </row>
    <row r="50" spans="1:28" ht="2.85" customHeight="1" x14ac:dyDescent="0.25">
      <c r="A50" s="82"/>
      <c r="B50" s="82"/>
      <c r="C50" s="82"/>
      <c r="D50" s="82"/>
      <c r="E50" s="82"/>
      <c r="F50" s="82"/>
      <c r="G50" s="82"/>
      <c r="H50" s="82"/>
      <c r="I50" s="82"/>
      <c r="J50" s="82"/>
      <c r="K50" s="82"/>
      <c r="L50" s="82"/>
      <c r="M50" s="82"/>
      <c r="N50" s="82"/>
      <c r="O50" s="82"/>
      <c r="P50" s="82"/>
      <c r="Q50" s="82"/>
      <c r="R50" s="82"/>
      <c r="S50" s="82"/>
      <c r="T50" s="82"/>
      <c r="U50" s="82"/>
      <c r="V50" s="82"/>
      <c r="W50" s="82"/>
      <c r="X50" s="82"/>
      <c r="Y50" s="82"/>
    </row>
    <row r="51" spans="1:28" ht="17.100000000000001" customHeight="1" x14ac:dyDescent="0.25">
      <c r="A51" s="252" t="s">
        <v>188</v>
      </c>
      <c r="B51" s="253"/>
      <c r="C51" s="253"/>
      <c r="D51" s="253"/>
      <c r="E51" s="253"/>
      <c r="F51" s="253"/>
      <c r="G51" s="253"/>
      <c r="H51" s="253"/>
      <c r="I51" s="253"/>
      <c r="J51" s="253"/>
      <c r="K51" s="253"/>
      <c r="L51" s="253"/>
      <c r="M51" s="253"/>
      <c r="N51" s="253"/>
      <c r="O51" s="253"/>
      <c r="P51" s="253"/>
      <c r="Q51" s="253"/>
      <c r="R51" s="253"/>
      <c r="S51" s="254"/>
      <c r="T51" s="240" t="s">
        <v>178</v>
      </c>
      <c r="U51" s="241"/>
      <c r="V51" s="242"/>
      <c r="W51" s="240" t="s">
        <v>177</v>
      </c>
      <c r="X51" s="241"/>
      <c r="Y51" s="242"/>
      <c r="Z51" s="240" t="s">
        <v>33</v>
      </c>
      <c r="AA51" s="241"/>
      <c r="AB51" s="242"/>
    </row>
    <row r="52" spans="1:28" ht="17.100000000000001" customHeight="1" x14ac:dyDescent="0.25">
      <c r="A52" s="24">
        <v>2</v>
      </c>
      <c r="B52" s="158" t="s">
        <v>216</v>
      </c>
      <c r="C52" s="159"/>
      <c r="D52" s="159"/>
      <c r="E52" s="159"/>
      <c r="F52" s="159"/>
      <c r="G52" s="159"/>
      <c r="H52" s="159"/>
      <c r="I52" s="159"/>
      <c r="J52" s="159"/>
      <c r="K52" s="159"/>
      <c r="L52" s="159"/>
      <c r="M52" s="159"/>
      <c r="N52" s="159"/>
      <c r="O52" s="159"/>
      <c r="P52" s="159"/>
      <c r="Q52" s="159"/>
      <c r="R52" s="159"/>
      <c r="S52" s="160"/>
      <c r="T52" s="249">
        <v>5</v>
      </c>
      <c r="U52" s="250"/>
      <c r="V52" s="251"/>
      <c r="W52" s="249">
        <f>T52*Z52</f>
        <v>0</v>
      </c>
      <c r="X52" s="250"/>
      <c r="Y52" s="251"/>
      <c r="Z52" s="246"/>
      <c r="AA52" s="247"/>
      <c r="AB52" s="248"/>
    </row>
    <row r="53" spans="1:28" ht="17.100000000000001" customHeight="1" x14ac:dyDescent="0.25">
      <c r="A53" s="23">
        <v>3</v>
      </c>
      <c r="B53" s="161" t="s">
        <v>233</v>
      </c>
      <c r="C53" s="162"/>
      <c r="D53" s="162"/>
      <c r="E53" s="162"/>
      <c r="F53" s="162"/>
      <c r="G53" s="162"/>
      <c r="H53" s="162"/>
      <c r="I53" s="162"/>
      <c r="J53" s="162"/>
      <c r="K53" s="162"/>
      <c r="L53" s="162"/>
      <c r="M53" s="162"/>
      <c r="N53" s="162"/>
      <c r="O53" s="162"/>
      <c r="P53" s="162"/>
      <c r="Q53" s="162"/>
      <c r="R53" s="162"/>
      <c r="S53" s="163"/>
      <c r="T53" s="261">
        <v>5</v>
      </c>
      <c r="U53" s="262"/>
      <c r="V53" s="263"/>
      <c r="W53" s="261">
        <f t="shared" ref="W53:W57" si="1">T53*Z53</f>
        <v>0</v>
      </c>
      <c r="X53" s="262"/>
      <c r="Y53" s="263"/>
      <c r="Z53" s="255"/>
      <c r="AA53" s="256"/>
      <c r="AB53" s="257"/>
    </row>
    <row r="54" spans="1:28" ht="17.100000000000001" customHeight="1" x14ac:dyDescent="0.25">
      <c r="A54" s="24">
        <v>4</v>
      </c>
      <c r="B54" s="158" t="s">
        <v>180</v>
      </c>
      <c r="C54" s="159"/>
      <c r="D54" s="159"/>
      <c r="E54" s="159"/>
      <c r="F54" s="159"/>
      <c r="G54" s="159"/>
      <c r="H54" s="159"/>
      <c r="I54" s="159"/>
      <c r="J54" s="159"/>
      <c r="K54" s="159"/>
      <c r="L54" s="159"/>
      <c r="M54" s="159"/>
      <c r="N54" s="159"/>
      <c r="O54" s="159"/>
      <c r="P54" s="159"/>
      <c r="Q54" s="159"/>
      <c r="R54" s="159"/>
      <c r="S54" s="160"/>
      <c r="T54" s="249">
        <v>2</v>
      </c>
      <c r="U54" s="250"/>
      <c r="V54" s="251"/>
      <c r="W54" s="249">
        <f t="shared" si="1"/>
        <v>0</v>
      </c>
      <c r="X54" s="250"/>
      <c r="Y54" s="251"/>
      <c r="Z54" s="246"/>
      <c r="AA54" s="247"/>
      <c r="AB54" s="248"/>
    </row>
    <row r="55" spans="1:28" ht="17.100000000000001" customHeight="1" x14ac:dyDescent="0.25">
      <c r="A55" s="23">
        <v>5</v>
      </c>
      <c r="B55" s="161" t="s">
        <v>179</v>
      </c>
      <c r="C55" s="162"/>
      <c r="D55" s="162"/>
      <c r="E55" s="162"/>
      <c r="F55" s="162"/>
      <c r="G55" s="162"/>
      <c r="H55" s="162"/>
      <c r="I55" s="162"/>
      <c r="J55" s="162"/>
      <c r="K55" s="162"/>
      <c r="L55" s="162"/>
      <c r="M55" s="162"/>
      <c r="N55" s="162"/>
      <c r="O55" s="162"/>
      <c r="P55" s="162"/>
      <c r="Q55" s="162"/>
      <c r="R55" s="162"/>
      <c r="S55" s="163"/>
      <c r="T55" s="261">
        <v>5</v>
      </c>
      <c r="U55" s="262"/>
      <c r="V55" s="263"/>
      <c r="W55" s="261">
        <f t="shared" si="1"/>
        <v>0</v>
      </c>
      <c r="X55" s="262"/>
      <c r="Y55" s="263"/>
      <c r="Z55" s="255"/>
      <c r="AA55" s="256"/>
      <c r="AB55" s="257"/>
    </row>
    <row r="56" spans="1:28" ht="17.100000000000001" customHeight="1" x14ac:dyDescent="0.25">
      <c r="A56" s="24">
        <v>6</v>
      </c>
      <c r="B56" s="158" t="s">
        <v>131</v>
      </c>
      <c r="C56" s="159"/>
      <c r="D56" s="159"/>
      <c r="E56" s="159"/>
      <c r="F56" s="159"/>
      <c r="G56" s="159"/>
      <c r="H56" s="159"/>
      <c r="I56" s="159"/>
      <c r="J56" s="159"/>
      <c r="K56" s="159"/>
      <c r="L56" s="159"/>
      <c r="M56" s="159"/>
      <c r="N56" s="159"/>
      <c r="O56" s="159"/>
      <c r="P56" s="159"/>
      <c r="Q56" s="159"/>
      <c r="R56" s="159"/>
      <c r="S56" s="160"/>
      <c r="T56" s="249">
        <v>10</v>
      </c>
      <c r="U56" s="250"/>
      <c r="V56" s="251"/>
      <c r="W56" s="249">
        <f t="shared" si="1"/>
        <v>0</v>
      </c>
      <c r="X56" s="250"/>
      <c r="Y56" s="251"/>
      <c r="Z56" s="246"/>
      <c r="AA56" s="247"/>
      <c r="AB56" s="248"/>
    </row>
    <row r="57" spans="1:28" ht="17.100000000000001" customHeight="1" x14ac:dyDescent="0.25">
      <c r="A57" s="23">
        <v>7</v>
      </c>
      <c r="B57" s="264" t="s">
        <v>223</v>
      </c>
      <c r="C57" s="265"/>
      <c r="D57" s="265"/>
      <c r="E57" s="265"/>
      <c r="F57" s="265"/>
      <c r="G57" s="265"/>
      <c r="H57" s="265"/>
      <c r="I57" s="265"/>
      <c r="J57" s="265"/>
      <c r="K57" s="265"/>
      <c r="L57" s="265"/>
      <c r="M57" s="265"/>
      <c r="N57" s="265"/>
      <c r="O57" s="265"/>
      <c r="P57" s="265"/>
      <c r="Q57" s="265"/>
      <c r="R57" s="265"/>
      <c r="S57" s="266"/>
      <c r="T57" s="261">
        <v>5</v>
      </c>
      <c r="U57" s="262"/>
      <c r="V57" s="263"/>
      <c r="W57" s="261">
        <f t="shared" si="1"/>
        <v>0</v>
      </c>
      <c r="X57" s="262"/>
      <c r="Y57" s="263"/>
      <c r="Z57" s="255"/>
      <c r="AA57" s="256"/>
      <c r="AB57" s="257"/>
    </row>
    <row r="58" spans="1:28" ht="2.85" customHeight="1"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row>
    <row r="59" spans="1:28" ht="21.75" customHeight="1" x14ac:dyDescent="0.25">
      <c r="A59" s="252" t="s">
        <v>181</v>
      </c>
      <c r="B59" s="253"/>
      <c r="C59" s="253"/>
      <c r="D59" s="253"/>
      <c r="E59" s="253"/>
      <c r="F59" s="253"/>
      <c r="G59" s="253"/>
      <c r="H59" s="253"/>
      <c r="I59" s="253"/>
      <c r="J59" s="253"/>
      <c r="K59" s="253"/>
      <c r="L59" s="253"/>
      <c r="M59" s="253"/>
      <c r="N59" s="253"/>
      <c r="O59" s="253"/>
      <c r="P59" s="253"/>
      <c r="Q59" s="253"/>
      <c r="R59" s="253"/>
      <c r="S59" s="254"/>
      <c r="T59" s="243" t="s">
        <v>182</v>
      </c>
      <c r="U59" s="244"/>
      <c r="V59" s="245"/>
      <c r="W59" s="243" t="s">
        <v>190</v>
      </c>
      <c r="X59" s="244"/>
      <c r="Y59" s="245"/>
      <c r="Z59" s="243" t="s">
        <v>241</v>
      </c>
      <c r="AA59" s="244"/>
      <c r="AB59" s="245"/>
    </row>
    <row r="60" spans="1:28" ht="17.100000000000001" customHeight="1" x14ac:dyDescent="0.25">
      <c r="A60" s="24">
        <v>8</v>
      </c>
      <c r="B60" s="158" t="s">
        <v>189</v>
      </c>
      <c r="C60" s="159"/>
      <c r="D60" s="159"/>
      <c r="E60" s="159"/>
      <c r="F60" s="159"/>
      <c r="G60" s="159"/>
      <c r="H60" s="159"/>
      <c r="I60" s="159"/>
      <c r="J60" s="159"/>
      <c r="K60" s="159"/>
      <c r="L60" s="159"/>
      <c r="M60" s="159"/>
      <c r="N60" s="159"/>
      <c r="O60" s="159"/>
      <c r="P60" s="159"/>
      <c r="Q60" s="159"/>
      <c r="R60" s="159"/>
      <c r="S60" s="160"/>
      <c r="T60" s="249">
        <v>10</v>
      </c>
      <c r="U60" s="250"/>
      <c r="V60" s="251"/>
      <c r="W60" s="249">
        <f>T60*Z60</f>
        <v>0</v>
      </c>
      <c r="X60" s="250"/>
      <c r="Y60" s="251"/>
      <c r="Z60" s="246"/>
      <c r="AA60" s="247"/>
      <c r="AB60" s="248"/>
    </row>
    <row r="61" spans="1:28" ht="17.100000000000001" customHeight="1" x14ac:dyDescent="0.25">
      <c r="A61" s="23">
        <v>9</v>
      </c>
      <c r="B61" s="161" t="s">
        <v>196</v>
      </c>
      <c r="C61" s="162"/>
      <c r="D61" s="162"/>
      <c r="E61" s="162"/>
      <c r="F61" s="162"/>
      <c r="G61" s="162"/>
      <c r="H61" s="162"/>
      <c r="I61" s="162"/>
      <c r="J61" s="162"/>
      <c r="K61" s="162"/>
      <c r="L61" s="162"/>
      <c r="M61" s="162"/>
      <c r="N61" s="162"/>
      <c r="O61" s="162"/>
      <c r="P61" s="162"/>
      <c r="Q61" s="162"/>
      <c r="R61" s="162"/>
      <c r="S61" s="163"/>
      <c r="T61" s="261">
        <v>5</v>
      </c>
      <c r="U61" s="262"/>
      <c r="V61" s="263"/>
      <c r="W61" s="261">
        <f t="shared" ref="W61:W78" si="2">T61*Z61</f>
        <v>0</v>
      </c>
      <c r="X61" s="262"/>
      <c r="Y61" s="263"/>
      <c r="Z61" s="255"/>
      <c r="AA61" s="256"/>
      <c r="AB61" s="257"/>
    </row>
    <row r="62" spans="1:28" ht="17.100000000000001" customHeight="1" x14ac:dyDescent="0.25">
      <c r="A62" s="24">
        <v>10</v>
      </c>
      <c r="B62" s="158" t="s">
        <v>191</v>
      </c>
      <c r="C62" s="159"/>
      <c r="D62" s="159"/>
      <c r="E62" s="159"/>
      <c r="F62" s="159"/>
      <c r="G62" s="159"/>
      <c r="H62" s="159"/>
      <c r="I62" s="159"/>
      <c r="J62" s="159"/>
      <c r="K62" s="159"/>
      <c r="L62" s="159"/>
      <c r="M62" s="159"/>
      <c r="N62" s="159"/>
      <c r="O62" s="159"/>
      <c r="P62" s="159"/>
      <c r="Q62" s="159"/>
      <c r="R62" s="159"/>
      <c r="S62" s="160"/>
      <c r="T62" s="249">
        <v>25</v>
      </c>
      <c r="U62" s="250"/>
      <c r="V62" s="251"/>
      <c r="W62" s="249">
        <f t="shared" si="2"/>
        <v>0</v>
      </c>
      <c r="X62" s="250"/>
      <c r="Y62" s="251"/>
      <c r="Z62" s="246"/>
      <c r="AA62" s="247"/>
      <c r="AB62" s="248"/>
    </row>
    <row r="63" spans="1:28" ht="17.100000000000001" customHeight="1" x14ac:dyDescent="0.25">
      <c r="A63" s="23">
        <v>11</v>
      </c>
      <c r="B63" s="161" t="s">
        <v>192</v>
      </c>
      <c r="C63" s="162"/>
      <c r="D63" s="162"/>
      <c r="E63" s="162"/>
      <c r="F63" s="162"/>
      <c r="G63" s="162"/>
      <c r="H63" s="162"/>
      <c r="I63" s="162"/>
      <c r="J63" s="162"/>
      <c r="K63" s="162"/>
      <c r="L63" s="162"/>
      <c r="M63" s="162"/>
      <c r="N63" s="162"/>
      <c r="O63" s="162"/>
      <c r="P63" s="162"/>
      <c r="Q63" s="162"/>
      <c r="R63" s="162"/>
      <c r="S63" s="163"/>
      <c r="T63" s="261">
        <v>30</v>
      </c>
      <c r="U63" s="262"/>
      <c r="V63" s="263"/>
      <c r="W63" s="261">
        <f t="shared" si="2"/>
        <v>0</v>
      </c>
      <c r="X63" s="262"/>
      <c r="Y63" s="263"/>
      <c r="Z63" s="255"/>
      <c r="AA63" s="256"/>
      <c r="AB63" s="257"/>
    </row>
    <row r="64" spans="1:28" ht="17.100000000000001" customHeight="1" x14ac:dyDescent="0.25">
      <c r="A64" s="24">
        <v>12</v>
      </c>
      <c r="B64" s="158" t="s">
        <v>183</v>
      </c>
      <c r="C64" s="159"/>
      <c r="D64" s="159"/>
      <c r="E64" s="159"/>
      <c r="F64" s="159"/>
      <c r="G64" s="159"/>
      <c r="H64" s="159"/>
      <c r="I64" s="159"/>
      <c r="J64" s="159"/>
      <c r="K64" s="159"/>
      <c r="L64" s="159"/>
      <c r="M64" s="159"/>
      <c r="N64" s="159"/>
      <c r="O64" s="159"/>
      <c r="P64" s="159"/>
      <c r="Q64" s="159"/>
      <c r="R64" s="159"/>
      <c r="S64" s="160"/>
      <c r="T64" s="249">
        <v>5</v>
      </c>
      <c r="U64" s="250"/>
      <c r="V64" s="251"/>
      <c r="W64" s="249">
        <f t="shared" ref="W64" si="3">T64*Z64</f>
        <v>0</v>
      </c>
      <c r="X64" s="250"/>
      <c r="Y64" s="251"/>
      <c r="Z64" s="246"/>
      <c r="AA64" s="247"/>
      <c r="AB64" s="248"/>
    </row>
    <row r="65" spans="1:28" ht="17.100000000000001" customHeight="1" x14ac:dyDescent="0.25">
      <c r="A65" s="23">
        <v>13</v>
      </c>
      <c r="B65" s="161" t="s">
        <v>184</v>
      </c>
      <c r="C65" s="162"/>
      <c r="D65" s="162"/>
      <c r="E65" s="162"/>
      <c r="F65" s="162"/>
      <c r="G65" s="162"/>
      <c r="H65" s="162"/>
      <c r="I65" s="162"/>
      <c r="J65" s="162"/>
      <c r="K65" s="162"/>
      <c r="L65" s="162"/>
      <c r="M65" s="162"/>
      <c r="N65" s="162"/>
      <c r="O65" s="162"/>
      <c r="P65" s="162"/>
      <c r="Q65" s="162"/>
      <c r="R65" s="162"/>
      <c r="S65" s="163"/>
      <c r="T65" s="261">
        <v>5</v>
      </c>
      <c r="U65" s="262"/>
      <c r="V65" s="263"/>
      <c r="W65" s="261">
        <f t="shared" si="2"/>
        <v>0</v>
      </c>
      <c r="X65" s="262"/>
      <c r="Y65" s="263"/>
      <c r="Z65" s="255"/>
      <c r="AA65" s="256"/>
      <c r="AB65" s="257"/>
    </row>
    <row r="66" spans="1:28" ht="17.100000000000001" customHeight="1" x14ac:dyDescent="0.25">
      <c r="A66" s="24">
        <v>14</v>
      </c>
      <c r="B66" s="158" t="s">
        <v>186</v>
      </c>
      <c r="C66" s="159"/>
      <c r="D66" s="159"/>
      <c r="E66" s="159"/>
      <c r="F66" s="159"/>
      <c r="G66" s="159"/>
      <c r="H66" s="159"/>
      <c r="I66" s="159"/>
      <c r="J66" s="159"/>
      <c r="K66" s="159"/>
      <c r="L66" s="159"/>
      <c r="M66" s="159"/>
      <c r="N66" s="159"/>
      <c r="O66" s="159"/>
      <c r="P66" s="159"/>
      <c r="Q66" s="159"/>
      <c r="R66" s="159"/>
      <c r="S66" s="160"/>
      <c r="T66" s="249">
        <v>5</v>
      </c>
      <c r="U66" s="250"/>
      <c r="V66" s="251"/>
      <c r="W66" s="249">
        <f t="shared" si="2"/>
        <v>0</v>
      </c>
      <c r="X66" s="250"/>
      <c r="Y66" s="251"/>
      <c r="Z66" s="246"/>
      <c r="AA66" s="247"/>
      <c r="AB66" s="248"/>
    </row>
    <row r="67" spans="1:28" ht="17.100000000000001" customHeight="1" x14ac:dyDescent="0.25">
      <c r="A67" s="23">
        <v>15</v>
      </c>
      <c r="B67" s="161" t="s">
        <v>187</v>
      </c>
      <c r="C67" s="162"/>
      <c r="D67" s="162"/>
      <c r="E67" s="162"/>
      <c r="F67" s="162"/>
      <c r="G67" s="162"/>
      <c r="H67" s="162"/>
      <c r="I67" s="162"/>
      <c r="J67" s="162"/>
      <c r="K67" s="162"/>
      <c r="L67" s="162"/>
      <c r="M67" s="162"/>
      <c r="N67" s="162"/>
      <c r="O67" s="162"/>
      <c r="P67" s="162"/>
      <c r="Q67" s="162"/>
      <c r="R67" s="162"/>
      <c r="S67" s="163"/>
      <c r="T67" s="261">
        <v>3</v>
      </c>
      <c r="U67" s="262"/>
      <c r="V67" s="263"/>
      <c r="W67" s="261">
        <f t="shared" si="2"/>
        <v>0</v>
      </c>
      <c r="X67" s="262"/>
      <c r="Y67" s="263"/>
      <c r="Z67" s="255"/>
      <c r="AA67" s="256"/>
      <c r="AB67" s="257"/>
    </row>
    <row r="68" spans="1:28" ht="17.100000000000001" customHeight="1" x14ac:dyDescent="0.25">
      <c r="A68" s="24">
        <v>16</v>
      </c>
      <c r="B68" s="158" t="s">
        <v>194</v>
      </c>
      <c r="C68" s="159"/>
      <c r="D68" s="159"/>
      <c r="E68" s="159"/>
      <c r="F68" s="159"/>
      <c r="G68" s="159"/>
      <c r="H68" s="159"/>
      <c r="I68" s="159"/>
      <c r="J68" s="159"/>
      <c r="K68" s="159"/>
      <c r="L68" s="159"/>
      <c r="M68" s="159"/>
      <c r="N68" s="159"/>
      <c r="O68" s="159"/>
      <c r="P68" s="159"/>
      <c r="Q68" s="159"/>
      <c r="R68" s="159"/>
      <c r="S68" s="160"/>
      <c r="T68" s="249">
        <v>1</v>
      </c>
      <c r="U68" s="250"/>
      <c r="V68" s="251"/>
      <c r="W68" s="249">
        <f t="shared" si="2"/>
        <v>0</v>
      </c>
      <c r="X68" s="250"/>
      <c r="Y68" s="251"/>
      <c r="Z68" s="246"/>
      <c r="AA68" s="247"/>
      <c r="AB68" s="248"/>
    </row>
    <row r="69" spans="1:28" ht="17.100000000000001" customHeight="1" x14ac:dyDescent="0.25">
      <c r="A69" s="23">
        <v>17</v>
      </c>
      <c r="B69" s="161" t="s">
        <v>195</v>
      </c>
      <c r="C69" s="162"/>
      <c r="D69" s="162"/>
      <c r="E69" s="162"/>
      <c r="F69" s="162"/>
      <c r="G69" s="162"/>
      <c r="H69" s="162"/>
      <c r="I69" s="162"/>
      <c r="J69" s="162"/>
      <c r="K69" s="162"/>
      <c r="L69" s="162"/>
      <c r="M69" s="162"/>
      <c r="N69" s="162"/>
      <c r="O69" s="162"/>
      <c r="P69" s="162"/>
      <c r="Q69" s="162"/>
      <c r="R69" s="162"/>
      <c r="S69" s="163"/>
      <c r="T69" s="261">
        <v>1</v>
      </c>
      <c r="U69" s="262"/>
      <c r="V69" s="263"/>
      <c r="W69" s="261">
        <f t="shared" si="2"/>
        <v>0</v>
      </c>
      <c r="X69" s="262"/>
      <c r="Y69" s="263"/>
      <c r="Z69" s="255"/>
      <c r="AA69" s="256"/>
      <c r="AB69" s="257"/>
    </row>
    <row r="70" spans="1:28" ht="17.100000000000001" customHeight="1" x14ac:dyDescent="0.25">
      <c r="A70" s="24">
        <v>18</v>
      </c>
      <c r="B70" s="158" t="s">
        <v>206</v>
      </c>
      <c r="C70" s="159"/>
      <c r="D70" s="159"/>
      <c r="E70" s="159"/>
      <c r="F70" s="159"/>
      <c r="G70" s="159"/>
      <c r="H70" s="159"/>
      <c r="I70" s="159"/>
      <c r="J70" s="159"/>
      <c r="K70" s="159"/>
      <c r="L70" s="159"/>
      <c r="M70" s="159"/>
      <c r="N70" s="159"/>
      <c r="O70" s="159"/>
      <c r="P70" s="159"/>
      <c r="Q70" s="159"/>
      <c r="R70" s="159"/>
      <c r="S70" s="160"/>
      <c r="T70" s="249">
        <v>10</v>
      </c>
      <c r="U70" s="250"/>
      <c r="V70" s="251"/>
      <c r="W70" s="249">
        <f t="shared" si="2"/>
        <v>0</v>
      </c>
      <c r="X70" s="250"/>
      <c r="Y70" s="251"/>
      <c r="Z70" s="246"/>
      <c r="AA70" s="247"/>
      <c r="AB70" s="248"/>
    </row>
    <row r="71" spans="1:28" ht="17.100000000000001" customHeight="1" x14ac:dyDescent="0.25">
      <c r="A71" s="23">
        <v>19</v>
      </c>
      <c r="B71" s="173" t="s">
        <v>251</v>
      </c>
      <c r="C71" s="174"/>
      <c r="D71" s="174"/>
      <c r="E71" s="174"/>
      <c r="F71" s="174"/>
      <c r="G71" s="174"/>
      <c r="H71" s="174"/>
      <c r="I71" s="174"/>
      <c r="J71" s="174"/>
      <c r="K71" s="174"/>
      <c r="L71" s="174"/>
      <c r="M71" s="174"/>
      <c r="N71" s="174"/>
      <c r="O71" s="174"/>
      <c r="P71" s="174"/>
      <c r="Q71" s="174"/>
      <c r="R71" s="174"/>
      <c r="S71" s="175"/>
      <c r="T71" s="309">
        <v>3</v>
      </c>
      <c r="U71" s="310"/>
      <c r="V71" s="311"/>
      <c r="W71" s="261">
        <f t="shared" si="2"/>
        <v>0</v>
      </c>
      <c r="X71" s="262"/>
      <c r="Y71" s="263"/>
      <c r="Z71" s="258"/>
      <c r="AA71" s="259"/>
      <c r="AB71" s="260"/>
    </row>
    <row r="72" spans="1:28" ht="17.100000000000001" customHeight="1" x14ac:dyDescent="0.25">
      <c r="A72" s="24">
        <v>20</v>
      </c>
      <c r="B72" s="179" t="s">
        <v>185</v>
      </c>
      <c r="C72" s="180"/>
      <c r="D72" s="180"/>
      <c r="E72" s="180"/>
      <c r="F72" s="180"/>
      <c r="G72" s="180"/>
      <c r="H72" s="180"/>
      <c r="I72" s="180"/>
      <c r="J72" s="180"/>
      <c r="K72" s="180"/>
      <c r="L72" s="180"/>
      <c r="M72" s="180"/>
      <c r="N72" s="180"/>
      <c r="O72" s="180"/>
      <c r="P72" s="180"/>
      <c r="Q72" s="180"/>
      <c r="R72" s="180"/>
      <c r="S72" s="181"/>
      <c r="T72" s="306">
        <v>5</v>
      </c>
      <c r="U72" s="307"/>
      <c r="V72" s="308"/>
      <c r="W72" s="249">
        <f t="shared" si="2"/>
        <v>0</v>
      </c>
      <c r="X72" s="250"/>
      <c r="Y72" s="251"/>
      <c r="Z72" s="231"/>
      <c r="AA72" s="232"/>
      <c r="AB72" s="233"/>
    </row>
    <row r="73" spans="1:28" ht="17.100000000000001" customHeight="1" x14ac:dyDescent="0.25">
      <c r="A73" s="23">
        <v>21</v>
      </c>
      <c r="B73" s="173" t="s">
        <v>35</v>
      </c>
      <c r="C73" s="174"/>
      <c r="D73" s="174"/>
      <c r="E73" s="174"/>
      <c r="F73" s="174"/>
      <c r="G73" s="174"/>
      <c r="H73" s="174"/>
      <c r="I73" s="174"/>
      <c r="J73" s="174"/>
      <c r="K73" s="174"/>
      <c r="L73" s="174"/>
      <c r="M73" s="174"/>
      <c r="N73" s="174"/>
      <c r="O73" s="174"/>
      <c r="P73" s="174"/>
      <c r="Q73" s="174"/>
      <c r="R73" s="174"/>
      <c r="S73" s="175"/>
      <c r="T73" s="309">
        <v>5</v>
      </c>
      <c r="U73" s="310"/>
      <c r="V73" s="311"/>
      <c r="W73" s="261">
        <f t="shared" si="2"/>
        <v>0</v>
      </c>
      <c r="X73" s="262"/>
      <c r="Y73" s="263"/>
      <c r="Z73" s="258"/>
      <c r="AA73" s="259"/>
      <c r="AB73" s="260"/>
    </row>
    <row r="74" spans="1:28" ht="17.100000000000001" customHeight="1" x14ac:dyDescent="0.25">
      <c r="A74" s="24">
        <v>22</v>
      </c>
      <c r="B74" s="176" t="s">
        <v>36</v>
      </c>
      <c r="C74" s="177"/>
      <c r="D74" s="177"/>
      <c r="E74" s="177"/>
      <c r="F74" s="177"/>
      <c r="G74" s="177"/>
      <c r="H74" s="177"/>
      <c r="I74" s="177"/>
      <c r="J74" s="177"/>
      <c r="K74" s="177"/>
      <c r="L74" s="177"/>
      <c r="M74" s="177"/>
      <c r="N74" s="177"/>
      <c r="O74" s="177"/>
      <c r="P74" s="177"/>
      <c r="Q74" s="177"/>
      <c r="R74" s="177"/>
      <c r="S74" s="178"/>
      <c r="T74" s="306">
        <v>10</v>
      </c>
      <c r="U74" s="307"/>
      <c r="V74" s="308"/>
      <c r="W74" s="249">
        <f t="shared" si="2"/>
        <v>0</v>
      </c>
      <c r="X74" s="250"/>
      <c r="Y74" s="251"/>
      <c r="Z74" s="231"/>
      <c r="AA74" s="232"/>
      <c r="AB74" s="233"/>
    </row>
    <row r="75" spans="1:28" ht="17.100000000000001" customHeight="1" x14ac:dyDescent="0.25">
      <c r="A75" s="23">
        <v>23</v>
      </c>
      <c r="B75" s="173" t="s">
        <v>37</v>
      </c>
      <c r="C75" s="174"/>
      <c r="D75" s="174"/>
      <c r="E75" s="174"/>
      <c r="F75" s="174"/>
      <c r="G75" s="174"/>
      <c r="H75" s="174"/>
      <c r="I75" s="174"/>
      <c r="J75" s="174"/>
      <c r="K75" s="174"/>
      <c r="L75" s="174"/>
      <c r="M75" s="174"/>
      <c r="N75" s="174"/>
      <c r="O75" s="174"/>
      <c r="P75" s="174"/>
      <c r="Q75" s="174"/>
      <c r="R75" s="174"/>
      <c r="S75" s="175"/>
      <c r="T75" s="309">
        <v>5</v>
      </c>
      <c r="U75" s="310"/>
      <c r="V75" s="311"/>
      <c r="W75" s="261">
        <f t="shared" si="2"/>
        <v>0</v>
      </c>
      <c r="X75" s="262"/>
      <c r="Y75" s="263"/>
      <c r="Z75" s="258"/>
      <c r="AA75" s="259"/>
      <c r="AB75" s="260"/>
    </row>
    <row r="76" spans="1:28" ht="17.100000000000001" customHeight="1" x14ac:dyDescent="0.25">
      <c r="A76" s="24">
        <v>24</v>
      </c>
      <c r="B76" s="176" t="s">
        <v>38</v>
      </c>
      <c r="C76" s="177"/>
      <c r="D76" s="177"/>
      <c r="E76" s="177"/>
      <c r="F76" s="177"/>
      <c r="G76" s="177"/>
      <c r="H76" s="177"/>
      <c r="I76" s="177"/>
      <c r="J76" s="177"/>
      <c r="K76" s="177"/>
      <c r="L76" s="177"/>
      <c r="M76" s="177"/>
      <c r="N76" s="177"/>
      <c r="O76" s="177"/>
      <c r="P76" s="177"/>
      <c r="Q76" s="177"/>
      <c r="R76" s="177"/>
      <c r="S76" s="178"/>
      <c r="T76" s="306">
        <v>5</v>
      </c>
      <c r="U76" s="307"/>
      <c r="V76" s="308"/>
      <c r="W76" s="249">
        <f t="shared" si="2"/>
        <v>0</v>
      </c>
      <c r="X76" s="250"/>
      <c r="Y76" s="251"/>
      <c r="Z76" s="231"/>
      <c r="AA76" s="232"/>
      <c r="AB76" s="233"/>
    </row>
    <row r="77" spans="1:28" ht="17.100000000000001" customHeight="1" x14ac:dyDescent="0.25">
      <c r="A77" s="23">
        <v>25</v>
      </c>
      <c r="B77" s="173" t="s">
        <v>39</v>
      </c>
      <c r="C77" s="174"/>
      <c r="D77" s="174"/>
      <c r="E77" s="174"/>
      <c r="F77" s="174"/>
      <c r="G77" s="174"/>
      <c r="H77" s="174"/>
      <c r="I77" s="174"/>
      <c r="J77" s="174"/>
      <c r="K77" s="174"/>
      <c r="L77" s="174"/>
      <c r="M77" s="174"/>
      <c r="N77" s="174"/>
      <c r="O77" s="174"/>
      <c r="P77" s="174"/>
      <c r="Q77" s="174"/>
      <c r="R77" s="174"/>
      <c r="S77" s="175"/>
      <c r="T77" s="309">
        <v>5</v>
      </c>
      <c r="U77" s="310"/>
      <c r="V77" s="311"/>
      <c r="W77" s="261">
        <f t="shared" si="2"/>
        <v>0</v>
      </c>
      <c r="X77" s="262"/>
      <c r="Y77" s="263"/>
      <c r="Z77" s="258"/>
      <c r="AA77" s="259"/>
      <c r="AB77" s="260"/>
    </row>
    <row r="78" spans="1:28" ht="17.100000000000001" customHeight="1" x14ac:dyDescent="0.25">
      <c r="A78" s="24">
        <v>26</v>
      </c>
      <c r="B78" s="176" t="s">
        <v>214</v>
      </c>
      <c r="C78" s="177"/>
      <c r="D78" s="177"/>
      <c r="E78" s="177"/>
      <c r="F78" s="177"/>
      <c r="G78" s="177"/>
      <c r="H78" s="177"/>
      <c r="I78" s="177"/>
      <c r="J78" s="177"/>
      <c r="K78" s="177"/>
      <c r="L78" s="177"/>
      <c r="M78" s="177"/>
      <c r="N78" s="177"/>
      <c r="O78" s="177"/>
      <c r="P78" s="177"/>
      <c r="Q78" s="177"/>
      <c r="R78" s="177"/>
      <c r="S78" s="178"/>
      <c r="T78" s="306">
        <v>5</v>
      </c>
      <c r="U78" s="307"/>
      <c r="V78" s="308"/>
      <c r="W78" s="249">
        <f t="shared" si="2"/>
        <v>0</v>
      </c>
      <c r="X78" s="250"/>
      <c r="Y78" s="251"/>
      <c r="Z78" s="231"/>
      <c r="AA78" s="232"/>
      <c r="AB78" s="233"/>
    </row>
    <row r="79" spans="1:28" ht="17.100000000000001" customHeight="1" x14ac:dyDescent="0.25">
      <c r="A79" s="23">
        <v>27</v>
      </c>
      <c r="B79" s="173" t="s">
        <v>354</v>
      </c>
      <c r="C79" s="174"/>
      <c r="D79" s="174"/>
      <c r="E79" s="174"/>
      <c r="F79" s="174"/>
      <c r="G79" s="174"/>
      <c r="H79" s="174"/>
      <c r="I79" s="174"/>
      <c r="J79" s="174"/>
      <c r="K79" s="174"/>
      <c r="L79" s="174"/>
      <c r="M79" s="174"/>
      <c r="N79" s="174"/>
      <c r="O79" s="174"/>
      <c r="P79" s="174"/>
      <c r="Q79" s="174"/>
      <c r="R79" s="174"/>
      <c r="S79" s="175"/>
      <c r="T79" s="309">
        <v>40</v>
      </c>
      <c r="U79" s="310"/>
      <c r="V79" s="311"/>
      <c r="W79" s="261">
        <f t="shared" ref="W79" si="4">T79*Z79</f>
        <v>0</v>
      </c>
      <c r="X79" s="262"/>
      <c r="Y79" s="263"/>
      <c r="Z79" s="258"/>
      <c r="AA79" s="259"/>
      <c r="AB79" s="260"/>
    </row>
    <row r="80" spans="1:28" ht="2.85" customHeight="1" x14ac:dyDescent="0.25">
      <c r="A80" s="25"/>
      <c r="B80" s="26"/>
      <c r="C80" s="26"/>
      <c r="D80" s="26"/>
      <c r="E80" s="26"/>
      <c r="F80" s="26"/>
      <c r="G80" s="26"/>
      <c r="H80" s="26"/>
      <c r="I80" s="26"/>
      <c r="J80" s="26"/>
      <c r="K80" s="26"/>
      <c r="L80" s="26"/>
      <c r="M80" s="27"/>
      <c r="N80" s="27"/>
      <c r="O80" s="28"/>
      <c r="P80" s="28"/>
      <c r="Q80" s="29"/>
      <c r="R80" s="29"/>
      <c r="S80" s="29"/>
      <c r="T80" s="29"/>
      <c r="U80" s="30"/>
      <c r="V80" s="30"/>
      <c r="W80" s="30"/>
      <c r="X80" s="30"/>
      <c r="Z80" s="99"/>
      <c r="AA80" s="99"/>
      <c r="AB80" s="99"/>
    </row>
    <row r="81" spans="1:28" ht="17.100000000000001" customHeight="1" x14ac:dyDescent="0.25">
      <c r="A81" s="234" t="s">
        <v>198</v>
      </c>
      <c r="B81" s="235"/>
      <c r="C81" s="235"/>
      <c r="D81" s="235"/>
      <c r="E81" s="235"/>
      <c r="F81" s="235"/>
      <c r="G81" s="235"/>
      <c r="H81" s="235"/>
      <c r="I81" s="235"/>
      <c r="J81" s="235"/>
      <c r="K81" s="235"/>
      <c r="L81" s="235"/>
      <c r="M81" s="235"/>
      <c r="N81" s="235"/>
      <c r="O81" s="235"/>
      <c r="P81" s="235"/>
      <c r="Q81" s="235"/>
      <c r="R81" s="235"/>
      <c r="S81" s="235"/>
      <c r="T81" s="235"/>
      <c r="U81" s="235"/>
      <c r="V81" s="236"/>
      <c r="W81" s="340">
        <f>SUM(W60:Y80)+SUM(W52:Y57)+W49</f>
        <v>0</v>
      </c>
      <c r="X81" s="341"/>
      <c r="Y81" s="341"/>
      <c r="Z81" s="237"/>
      <c r="AA81" s="238"/>
      <c r="AB81" s="239"/>
    </row>
    <row r="82" spans="1:28" ht="2.85" customHeight="1" x14ac:dyDescent="0.25">
      <c r="A82" s="34"/>
      <c r="B82" s="34"/>
      <c r="C82" s="34"/>
      <c r="D82" s="34"/>
      <c r="E82" s="34"/>
      <c r="F82" s="34"/>
      <c r="G82" s="34"/>
      <c r="H82" s="34"/>
      <c r="I82" s="34"/>
      <c r="J82" s="34"/>
      <c r="K82" s="34"/>
      <c r="L82" s="34"/>
      <c r="M82" s="34"/>
      <c r="N82" s="34"/>
      <c r="O82" s="34"/>
      <c r="P82" s="34"/>
      <c r="Q82" s="34"/>
      <c r="R82" s="35"/>
      <c r="S82" s="35"/>
      <c r="T82" s="36"/>
      <c r="U82" s="36"/>
      <c r="V82" s="36"/>
      <c r="W82" s="36"/>
      <c r="X82" s="36"/>
    </row>
    <row r="83" spans="1:28" ht="14.1" customHeight="1" x14ac:dyDescent="0.25">
      <c r="A83" s="56" t="s">
        <v>41</v>
      </c>
      <c r="B83" s="167" t="s">
        <v>356</v>
      </c>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9"/>
    </row>
    <row r="84" spans="1:28" ht="35.25" customHeight="1" x14ac:dyDescent="0.25">
      <c r="A84" s="170" t="s">
        <v>242</v>
      </c>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2"/>
    </row>
    <row r="85" spans="1:28" ht="17.100000000000001" customHeight="1" x14ac:dyDescent="0.25">
      <c r="A85" s="334" t="s">
        <v>42</v>
      </c>
      <c r="B85" s="335"/>
      <c r="C85" s="335"/>
      <c r="D85" s="335"/>
      <c r="E85" s="335"/>
      <c r="F85" s="335"/>
      <c r="G85" s="335"/>
      <c r="H85" s="335"/>
      <c r="I85" s="335"/>
      <c r="J85" s="335"/>
      <c r="K85" s="335"/>
      <c r="L85" s="335"/>
      <c r="M85" s="335"/>
      <c r="N85" s="335"/>
      <c r="O85" s="335"/>
      <c r="P85" s="335"/>
      <c r="Q85" s="335"/>
      <c r="R85" s="335"/>
      <c r="S85" s="336"/>
      <c r="T85" s="342"/>
      <c r="U85" s="342"/>
      <c r="V85" s="342"/>
      <c r="W85" s="338" t="s">
        <v>164</v>
      </c>
      <c r="X85" s="338"/>
    </row>
    <row r="86" spans="1:28" ht="17.100000000000001" customHeight="1" x14ac:dyDescent="0.25">
      <c r="A86" s="343" t="s">
        <v>43</v>
      </c>
      <c r="B86" s="344"/>
      <c r="C86" s="344"/>
      <c r="D86" s="344"/>
      <c r="E86" s="344"/>
      <c r="F86" s="344"/>
      <c r="G86" s="344"/>
      <c r="H86" s="344"/>
      <c r="I86" s="344"/>
      <c r="J86" s="344"/>
      <c r="K86" s="344"/>
      <c r="L86" s="344"/>
      <c r="M86" s="344"/>
      <c r="N86" s="344"/>
      <c r="O86" s="344"/>
      <c r="P86" s="344"/>
      <c r="Q86" s="344"/>
      <c r="R86" s="344"/>
      <c r="S86" s="345"/>
      <c r="T86" s="346">
        <f>1000*T85</f>
        <v>0</v>
      </c>
      <c r="U86" s="346"/>
      <c r="V86" s="346"/>
      <c r="W86" s="277" t="s">
        <v>25</v>
      </c>
      <c r="X86" s="277"/>
    </row>
    <row r="87" spans="1:28" ht="17.100000000000001" customHeight="1" x14ac:dyDescent="0.25">
      <c r="A87" s="334" t="s">
        <v>44</v>
      </c>
      <c r="B87" s="335"/>
      <c r="C87" s="335"/>
      <c r="D87" s="335"/>
      <c r="E87" s="335"/>
      <c r="F87" s="335"/>
      <c r="G87" s="335"/>
      <c r="H87" s="335"/>
      <c r="I87" s="335"/>
      <c r="J87" s="335"/>
      <c r="K87" s="335"/>
      <c r="L87" s="335"/>
      <c r="M87" s="335"/>
      <c r="N87" s="335"/>
      <c r="O87" s="335"/>
      <c r="P87" s="335"/>
      <c r="Q87" s="335"/>
      <c r="R87" s="335"/>
      <c r="S87" s="336"/>
      <c r="T87" s="337">
        <f>T85*290</f>
        <v>0</v>
      </c>
      <c r="U87" s="337"/>
      <c r="V87" s="337"/>
      <c r="W87" s="338" t="s">
        <v>30</v>
      </c>
      <c r="X87" s="338"/>
    </row>
    <row r="88" spans="1:28" ht="2.85" customHeight="1" x14ac:dyDescent="0.25"/>
    <row r="89" spans="1:28" ht="14.1" customHeight="1" x14ac:dyDescent="0.25">
      <c r="A89" s="56" t="s">
        <v>45</v>
      </c>
      <c r="B89" s="188" t="s">
        <v>200</v>
      </c>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90"/>
    </row>
    <row r="90" spans="1:28" ht="21.75" customHeight="1" x14ac:dyDescent="0.25">
      <c r="A90" s="170" t="s">
        <v>244</v>
      </c>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2"/>
    </row>
    <row r="91" spans="1:28" ht="17.100000000000001" customHeight="1" x14ac:dyDescent="0.25">
      <c r="A91" s="252" t="s">
        <v>40</v>
      </c>
      <c r="B91" s="253"/>
      <c r="C91" s="253"/>
      <c r="D91" s="253"/>
      <c r="E91" s="253"/>
      <c r="F91" s="253"/>
      <c r="G91" s="253"/>
      <c r="H91" s="253"/>
      <c r="I91" s="253"/>
      <c r="J91" s="253"/>
      <c r="K91" s="253"/>
      <c r="L91" s="253"/>
      <c r="M91" s="253"/>
      <c r="N91" s="253"/>
      <c r="O91" s="254"/>
      <c r="P91" s="304" t="s">
        <v>201</v>
      </c>
      <c r="Q91" s="304"/>
      <c r="R91" s="304"/>
      <c r="S91" s="304" t="s">
        <v>34</v>
      </c>
      <c r="T91" s="304"/>
      <c r="U91" s="304"/>
      <c r="V91" s="304" t="s">
        <v>229</v>
      </c>
      <c r="W91" s="304"/>
      <c r="X91" s="304"/>
      <c r="Y91" s="304"/>
    </row>
    <row r="92" spans="1:28" ht="16.5" customHeight="1" x14ac:dyDescent="0.25">
      <c r="A92" s="349" t="s">
        <v>197</v>
      </c>
      <c r="B92" s="350"/>
      <c r="C92" s="350"/>
      <c r="D92" s="350"/>
      <c r="E92" s="350"/>
      <c r="F92" s="350"/>
      <c r="G92" s="350"/>
      <c r="H92" s="350"/>
      <c r="I92" s="350"/>
      <c r="J92" s="350"/>
      <c r="K92" s="350"/>
      <c r="L92" s="350"/>
      <c r="M92" s="350"/>
      <c r="N92" s="350"/>
      <c r="O92" s="351"/>
      <c r="P92" s="302">
        <v>80</v>
      </c>
      <c r="Q92" s="302"/>
      <c r="R92" s="302"/>
      <c r="S92" s="302">
        <f>P92*V92</f>
        <v>0</v>
      </c>
      <c r="T92" s="303"/>
      <c r="U92" s="303"/>
      <c r="V92" s="348"/>
      <c r="W92" s="348"/>
      <c r="X92" s="348"/>
      <c r="Y92" s="348"/>
    </row>
    <row r="93" spans="1:28" ht="2.85" customHeight="1" x14ac:dyDescent="0.25">
      <c r="A93" s="41"/>
      <c r="B93" s="37"/>
      <c r="C93" s="37"/>
      <c r="D93" s="37"/>
      <c r="E93" s="37"/>
      <c r="F93" s="37"/>
      <c r="G93" s="37"/>
      <c r="H93" s="37"/>
      <c r="I93" s="37"/>
      <c r="J93" s="37"/>
      <c r="K93" s="37"/>
      <c r="L93" s="37"/>
      <c r="M93" s="37"/>
      <c r="N93" s="37"/>
      <c r="O93" s="37"/>
      <c r="P93" s="37"/>
      <c r="Q93" s="29"/>
      <c r="R93" s="29"/>
      <c r="S93" s="29"/>
      <c r="T93" s="29"/>
      <c r="U93" s="30"/>
      <c r="V93" s="30"/>
      <c r="W93" s="30"/>
      <c r="X93" s="30"/>
      <c r="Y93" s="30"/>
      <c r="Z93" s="30"/>
    </row>
    <row r="94" spans="1:28" ht="13.5" customHeight="1" x14ac:dyDescent="0.25">
      <c r="A94" s="56" t="s">
        <v>47</v>
      </c>
      <c r="B94" s="167" t="s">
        <v>46</v>
      </c>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9"/>
    </row>
    <row r="95" spans="1:28" ht="21" customHeight="1" x14ac:dyDescent="0.25">
      <c r="A95" s="185" t="s">
        <v>235</v>
      </c>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7"/>
    </row>
    <row r="96" spans="1:28" ht="3" customHeight="1" x14ac:dyDescent="0.25">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8" ht="11.25" customHeight="1" x14ac:dyDescent="0.25">
      <c r="A97" s="56" t="s">
        <v>49</v>
      </c>
      <c r="B97" s="167" t="s">
        <v>50</v>
      </c>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9"/>
    </row>
    <row r="98" spans="1:28" ht="14.25" customHeight="1" x14ac:dyDescent="0.25">
      <c r="A98" s="170" t="s">
        <v>226</v>
      </c>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2"/>
    </row>
    <row r="99" spans="1:28" ht="17.100000000000001" customHeight="1" x14ac:dyDescent="0.25">
      <c r="B99" s="161" t="s">
        <v>51</v>
      </c>
      <c r="C99" s="162"/>
      <c r="D99" s="162"/>
      <c r="E99" s="162"/>
      <c r="F99" s="162"/>
      <c r="G99" s="162"/>
      <c r="H99" s="162"/>
      <c r="I99" s="162"/>
      <c r="J99" s="162"/>
      <c r="K99" s="162"/>
      <c r="L99" s="162"/>
      <c r="M99" s="162"/>
      <c r="N99" s="162"/>
      <c r="O99" s="162"/>
      <c r="P99" s="162"/>
      <c r="Q99" s="162"/>
      <c r="R99" s="162"/>
      <c r="S99" s="162"/>
      <c r="T99" s="163"/>
      <c r="U99" s="305">
        <f>T44</f>
        <v>0</v>
      </c>
      <c r="V99" s="305"/>
      <c r="W99" s="305"/>
      <c r="X99" s="305"/>
      <c r="Y99" s="305"/>
    </row>
    <row r="100" spans="1:28" ht="17.100000000000001" customHeight="1" x14ac:dyDescent="0.25">
      <c r="B100" s="161" t="s">
        <v>199</v>
      </c>
      <c r="C100" s="162"/>
      <c r="D100" s="162"/>
      <c r="E100" s="162"/>
      <c r="F100" s="162"/>
      <c r="G100" s="162"/>
      <c r="H100" s="162"/>
      <c r="I100" s="162"/>
      <c r="J100" s="162"/>
      <c r="K100" s="162"/>
      <c r="L100" s="162"/>
      <c r="M100" s="162"/>
      <c r="N100" s="162"/>
      <c r="O100" s="162"/>
      <c r="P100" s="162"/>
      <c r="Q100" s="162"/>
      <c r="R100" s="162"/>
      <c r="S100" s="162"/>
      <c r="T100" s="163"/>
      <c r="U100" s="305">
        <f>W81</f>
        <v>0</v>
      </c>
      <c r="V100" s="305"/>
      <c r="W100" s="305"/>
      <c r="X100" s="305"/>
      <c r="Y100" s="305"/>
    </row>
    <row r="101" spans="1:28" ht="17.100000000000001" customHeight="1" x14ac:dyDescent="0.25">
      <c r="B101" s="161" t="s">
        <v>52</v>
      </c>
      <c r="C101" s="162"/>
      <c r="D101" s="162"/>
      <c r="E101" s="162"/>
      <c r="F101" s="162"/>
      <c r="G101" s="162"/>
      <c r="H101" s="162"/>
      <c r="I101" s="162"/>
      <c r="J101" s="162"/>
      <c r="K101" s="162"/>
      <c r="L101" s="162"/>
      <c r="M101" s="162"/>
      <c r="N101" s="162"/>
      <c r="O101" s="162"/>
      <c r="P101" s="162"/>
      <c r="Q101" s="162"/>
      <c r="R101" s="162"/>
      <c r="S101" s="162"/>
      <c r="T101" s="163"/>
      <c r="U101" s="305">
        <f>T87</f>
        <v>0</v>
      </c>
      <c r="V101" s="305"/>
      <c r="W101" s="305"/>
      <c r="X101" s="305"/>
      <c r="Y101" s="305"/>
    </row>
    <row r="102" spans="1:28" ht="17.100000000000001" customHeight="1" x14ac:dyDescent="0.25">
      <c r="B102" s="161" t="s">
        <v>321</v>
      </c>
      <c r="C102" s="162"/>
      <c r="D102" s="162"/>
      <c r="E102" s="162"/>
      <c r="F102" s="162"/>
      <c r="G102" s="162"/>
      <c r="H102" s="162"/>
      <c r="I102" s="162"/>
      <c r="J102" s="162"/>
      <c r="K102" s="162"/>
      <c r="L102" s="162"/>
      <c r="M102" s="162"/>
      <c r="N102" s="162"/>
      <c r="O102" s="162"/>
      <c r="P102" s="162"/>
      <c r="Q102" s="162"/>
      <c r="R102" s="162"/>
      <c r="S102" s="162"/>
      <c r="T102" s="163"/>
      <c r="U102" s="305">
        <f>S92</f>
        <v>0</v>
      </c>
      <c r="V102" s="305"/>
      <c r="W102" s="305"/>
      <c r="X102" s="305"/>
      <c r="Y102" s="305"/>
    </row>
    <row r="103" spans="1:28" ht="17.100000000000001" customHeight="1" x14ac:dyDescent="0.25">
      <c r="B103" s="161" t="s">
        <v>322</v>
      </c>
      <c r="C103" s="162"/>
      <c r="D103" s="162"/>
      <c r="E103" s="162"/>
      <c r="F103" s="162"/>
      <c r="G103" s="162"/>
      <c r="H103" s="162"/>
      <c r="I103" s="162"/>
      <c r="J103" s="162"/>
      <c r="K103" s="162"/>
      <c r="L103" s="162"/>
      <c r="M103" s="162"/>
      <c r="N103" s="162"/>
      <c r="O103" s="162"/>
      <c r="P103" s="162"/>
      <c r="Q103" s="162"/>
      <c r="R103" s="162"/>
      <c r="S103" s="162"/>
      <c r="T103" s="163"/>
      <c r="U103" s="305">
        <v>130</v>
      </c>
      <c r="V103" s="305"/>
      <c r="W103" s="305"/>
      <c r="X103" s="305"/>
      <c r="Y103" s="305"/>
    </row>
    <row r="104" spans="1:28" ht="17.100000000000001" customHeight="1" x14ac:dyDescent="0.25">
      <c r="B104" s="330" t="s">
        <v>220</v>
      </c>
      <c r="C104" s="331"/>
      <c r="D104" s="331"/>
      <c r="E104" s="331"/>
      <c r="F104" s="331"/>
      <c r="G104" s="331"/>
      <c r="H104" s="331"/>
      <c r="I104" s="331"/>
      <c r="J104" s="331"/>
      <c r="K104" s="331"/>
      <c r="L104" s="331"/>
      <c r="M104" s="331"/>
      <c r="N104" s="331"/>
      <c r="O104" s="331"/>
      <c r="P104" s="331"/>
      <c r="Q104" s="331"/>
      <c r="R104" s="331"/>
      <c r="S104" s="331"/>
      <c r="T104" s="332"/>
      <c r="U104" s="333">
        <f>SUM(U99:Y103)</f>
        <v>130</v>
      </c>
      <c r="V104" s="333"/>
      <c r="W104" s="333"/>
      <c r="X104" s="333"/>
      <c r="Y104" s="333"/>
    </row>
    <row r="105" spans="1:28" ht="17.100000000000001" customHeight="1" x14ac:dyDescent="0.25">
      <c r="B105" s="161" t="s">
        <v>336</v>
      </c>
      <c r="C105" s="162"/>
      <c r="D105" s="162"/>
      <c r="E105" s="162"/>
      <c r="F105" s="162"/>
      <c r="G105" s="162"/>
      <c r="H105" s="162"/>
      <c r="I105" s="162"/>
      <c r="J105" s="162"/>
      <c r="K105" s="162"/>
      <c r="L105" s="162"/>
      <c r="M105" s="162"/>
      <c r="N105" s="162"/>
      <c r="O105" s="162"/>
      <c r="P105" s="162"/>
      <c r="Q105" s="162"/>
      <c r="R105" s="162"/>
      <c r="S105" s="162"/>
      <c r="T105" s="163"/>
      <c r="U105" s="305">
        <f>(U104/100)*30</f>
        <v>39</v>
      </c>
      <c r="V105" s="305"/>
      <c r="W105" s="305"/>
      <c r="X105" s="305"/>
      <c r="Y105" s="305"/>
    </row>
    <row r="106" spans="1:28" ht="15" customHeight="1" x14ac:dyDescent="0.25">
      <c r="B106" s="161" t="s">
        <v>56</v>
      </c>
      <c r="C106" s="162"/>
      <c r="D106" s="162"/>
      <c r="E106" s="162"/>
      <c r="F106" s="162"/>
      <c r="G106" s="162"/>
      <c r="H106" s="162"/>
      <c r="I106" s="162"/>
      <c r="J106" s="162"/>
      <c r="K106" s="162"/>
      <c r="L106" s="162"/>
      <c r="M106" s="162"/>
      <c r="N106" s="162"/>
      <c r="O106" s="162"/>
      <c r="P106" s="162"/>
      <c r="Q106" s="162"/>
      <c r="R106" s="162"/>
      <c r="S106" s="162"/>
      <c r="T106" s="163"/>
      <c r="U106" s="305">
        <f>U104-U105</f>
        <v>91</v>
      </c>
      <c r="V106" s="305"/>
      <c r="W106" s="305"/>
      <c r="X106" s="305"/>
      <c r="Y106" s="305"/>
    </row>
    <row r="107" spans="1:28" ht="24.75" hidden="1" customHeight="1" x14ac:dyDescent="0.25">
      <c r="A107" s="41"/>
      <c r="B107" s="33"/>
      <c r="C107" s="33"/>
      <c r="D107" s="33"/>
      <c r="E107" s="33"/>
      <c r="F107" s="33"/>
      <c r="G107" s="33"/>
      <c r="H107" s="33"/>
      <c r="I107" s="33"/>
      <c r="J107" s="33"/>
      <c r="K107" s="33"/>
      <c r="L107" s="33"/>
      <c r="M107" s="33"/>
      <c r="N107" s="33"/>
      <c r="O107" s="33"/>
      <c r="P107" s="33"/>
      <c r="Q107" s="33"/>
      <c r="R107" s="33"/>
      <c r="S107" s="33"/>
      <c r="T107" s="33"/>
      <c r="U107" s="29"/>
      <c r="V107" s="29"/>
      <c r="W107" s="29"/>
      <c r="X107" s="29"/>
      <c r="Y107" s="29"/>
      <c r="Z107" s="41"/>
      <c r="AA107" s="41"/>
    </row>
    <row r="108" spans="1:28" ht="14.1" customHeight="1" x14ac:dyDescent="0.25">
      <c r="A108" s="54" t="s">
        <v>224</v>
      </c>
      <c r="B108" s="182" t="s">
        <v>57</v>
      </c>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4"/>
    </row>
    <row r="109" spans="1:28" ht="33" customHeight="1" x14ac:dyDescent="0.25">
      <c r="A109" s="170" t="s">
        <v>338</v>
      </c>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2"/>
    </row>
    <row r="110" spans="1:28" ht="5.85" customHeight="1" x14ac:dyDescent="0.25">
      <c r="A110" s="42"/>
    </row>
    <row r="111" spans="1:28" ht="17.100000000000001" customHeight="1" x14ac:dyDescent="0.25">
      <c r="A111" s="277" t="s">
        <v>58</v>
      </c>
      <c r="B111" s="277"/>
      <c r="C111" s="277"/>
      <c r="D111" s="277"/>
      <c r="E111" s="277"/>
      <c r="F111" s="277"/>
      <c r="G111" s="325">
        <f xml:space="preserve">  G6</f>
        <v>0</v>
      </c>
      <c r="H111" s="325"/>
      <c r="I111" s="325"/>
      <c r="J111" s="325"/>
      <c r="K111" s="325"/>
      <c r="L111" s="87" t="s">
        <v>62</v>
      </c>
      <c r="M111" s="228">
        <f xml:space="preserve"> G7</f>
        <v>0</v>
      </c>
      <c r="N111" s="229"/>
      <c r="O111" s="229"/>
      <c r="P111" s="229"/>
      <c r="Q111" s="230"/>
      <c r="R111" s="87" t="s">
        <v>62</v>
      </c>
      <c r="S111" s="326">
        <f xml:space="preserve"> R25</f>
        <v>0</v>
      </c>
      <c r="T111" s="326"/>
      <c r="U111" s="326"/>
      <c r="V111" s="326"/>
      <c r="W111" s="326"/>
    </row>
    <row r="112" spans="1:28" ht="17.100000000000001" customHeight="1" x14ac:dyDescent="0.25">
      <c r="A112" s="277" t="s">
        <v>59</v>
      </c>
      <c r="B112" s="277"/>
      <c r="C112" s="277"/>
      <c r="D112" s="277"/>
      <c r="E112" s="277"/>
      <c r="F112" s="277"/>
      <c r="G112" s="161" t="s">
        <v>64</v>
      </c>
      <c r="H112" s="162"/>
      <c r="I112" s="162"/>
      <c r="J112" s="162"/>
      <c r="K112" s="162"/>
      <c r="L112" s="162"/>
      <c r="M112" s="162"/>
      <c r="N112" s="162"/>
      <c r="O112" s="162"/>
      <c r="P112" s="162"/>
      <c r="Q112" s="162"/>
      <c r="R112" s="162"/>
      <c r="S112" s="162"/>
      <c r="T112" s="162"/>
      <c r="U112" s="162"/>
      <c r="V112" s="162"/>
      <c r="W112" s="163"/>
    </row>
    <row r="113" spans="1:28" ht="17.100000000000001" customHeight="1" x14ac:dyDescent="0.25">
      <c r="A113" s="277" t="s">
        <v>60</v>
      </c>
      <c r="B113" s="277"/>
      <c r="C113" s="277"/>
      <c r="D113" s="277"/>
      <c r="E113" s="277"/>
      <c r="F113" s="277"/>
      <c r="G113" s="327" t="s">
        <v>65</v>
      </c>
      <c r="H113" s="328"/>
      <c r="I113" s="328"/>
      <c r="J113" s="328"/>
      <c r="K113" s="328"/>
      <c r="L113" s="328"/>
      <c r="M113" s="328"/>
      <c r="N113" s="328"/>
      <c r="O113" s="328"/>
      <c r="P113" s="328"/>
      <c r="Q113" s="328"/>
      <c r="R113" s="328"/>
      <c r="S113" s="328"/>
      <c r="T113" s="328"/>
      <c r="U113" s="328"/>
      <c r="V113" s="328"/>
      <c r="W113" s="329"/>
    </row>
    <row r="114" spans="1:28" ht="17.100000000000001" customHeight="1" x14ac:dyDescent="0.25">
      <c r="A114" s="277" t="s">
        <v>61</v>
      </c>
      <c r="B114" s="277"/>
      <c r="C114" s="277"/>
      <c r="D114" s="277"/>
      <c r="E114" s="277"/>
      <c r="F114" s="277"/>
      <c r="G114" s="161" t="s">
        <v>209</v>
      </c>
      <c r="H114" s="162"/>
      <c r="I114" s="162"/>
      <c r="J114" s="162"/>
      <c r="K114" s="162"/>
      <c r="L114" s="162"/>
      <c r="M114" s="162"/>
      <c r="N114" s="162"/>
      <c r="O114" s="162"/>
      <c r="P114" s="162"/>
      <c r="Q114" s="162"/>
      <c r="R114" s="162"/>
      <c r="S114" s="162"/>
      <c r="T114" s="162"/>
      <c r="U114" s="162"/>
      <c r="V114" s="162"/>
      <c r="W114" s="163"/>
    </row>
    <row r="115" spans="1:28" ht="2.85" customHeight="1" x14ac:dyDescent="0.25"/>
    <row r="116" spans="1:28" ht="11.25" customHeight="1" x14ac:dyDescent="0.25">
      <c r="A116" s="54" t="s">
        <v>66</v>
      </c>
      <c r="B116" s="182" t="s">
        <v>48</v>
      </c>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4"/>
    </row>
    <row r="117" spans="1:28" ht="37.5" customHeight="1" x14ac:dyDescent="0.25">
      <c r="A117" s="170" t="s">
        <v>359</v>
      </c>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2"/>
    </row>
    <row r="118" spans="1:28" ht="2.85" customHeight="1"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row>
    <row r="119" spans="1:28" ht="14.1" customHeight="1" x14ac:dyDescent="0.25">
      <c r="A119" s="54" t="s">
        <v>68</v>
      </c>
      <c r="B119" s="182" t="s">
        <v>67</v>
      </c>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4"/>
    </row>
    <row r="120" spans="1:28" ht="36.75" customHeight="1" x14ac:dyDescent="0.25">
      <c r="A120" s="170" t="s">
        <v>230</v>
      </c>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2"/>
    </row>
    <row r="121" spans="1:28" ht="2.85" customHeight="1"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row>
    <row r="122" spans="1:28" ht="14.1" customHeight="1" x14ac:dyDescent="0.25">
      <c r="A122" s="54" t="s">
        <v>160</v>
      </c>
      <c r="B122" s="182" t="s">
        <v>69</v>
      </c>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4"/>
    </row>
    <row r="123" spans="1:28" ht="24" customHeight="1" x14ac:dyDescent="0.25">
      <c r="A123" s="170" t="s">
        <v>70</v>
      </c>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2"/>
    </row>
    <row r="124" spans="1:28" ht="2.85" customHeight="1" x14ac:dyDescent="0.2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row>
    <row r="125" spans="1:28" ht="14.1" customHeight="1" x14ac:dyDescent="0.25">
      <c r="A125" s="54" t="s">
        <v>71</v>
      </c>
      <c r="B125" s="182" t="s">
        <v>210</v>
      </c>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4"/>
    </row>
    <row r="126" spans="1:28" ht="56.25" customHeight="1" x14ac:dyDescent="0.25">
      <c r="A126" s="170" t="s">
        <v>227</v>
      </c>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2"/>
    </row>
    <row r="127" spans="1:28" ht="2.85" customHeight="1" x14ac:dyDescent="0.2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row>
    <row r="128" spans="1:28" ht="14.1" customHeight="1" x14ac:dyDescent="0.25">
      <c r="A128" s="54" t="s">
        <v>72</v>
      </c>
      <c r="B128" s="182" t="s">
        <v>73</v>
      </c>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4"/>
    </row>
    <row r="129" spans="1:28" ht="35.25" customHeight="1" x14ac:dyDescent="0.25">
      <c r="A129" s="185" t="s">
        <v>74</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7"/>
    </row>
    <row r="130" spans="1:28" ht="2.85" customHeight="1" x14ac:dyDescent="0.2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row>
    <row r="131" spans="1:28" ht="14.1" customHeight="1" x14ac:dyDescent="0.25">
      <c r="A131" s="54" t="s">
        <v>75</v>
      </c>
      <c r="B131" s="182" t="s">
        <v>76</v>
      </c>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4"/>
    </row>
    <row r="132" spans="1:28" ht="33.75" customHeight="1" x14ac:dyDescent="0.25">
      <c r="A132" s="170" t="s">
        <v>228</v>
      </c>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2"/>
    </row>
    <row r="133" spans="1:28" ht="2.85" customHeight="1" x14ac:dyDescent="0.2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row>
    <row r="134" spans="1:28" ht="14.1" customHeight="1" x14ac:dyDescent="0.25">
      <c r="A134" s="54" t="s">
        <v>77</v>
      </c>
      <c r="B134" s="182" t="s">
        <v>78</v>
      </c>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4"/>
    </row>
    <row r="135" spans="1:28" ht="35.25" customHeight="1" x14ac:dyDescent="0.25">
      <c r="A135" s="185" t="s">
        <v>236</v>
      </c>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7"/>
    </row>
    <row r="136" spans="1:28" ht="33" customHeight="1" x14ac:dyDescent="0.25">
      <c r="A136" s="185" t="s">
        <v>79</v>
      </c>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7"/>
    </row>
    <row r="137" spans="1:28" ht="32.25" customHeight="1" x14ac:dyDescent="0.25">
      <c r="A137" s="185" t="s">
        <v>331</v>
      </c>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7"/>
    </row>
    <row r="138" spans="1:28" ht="11.25" customHeight="1" x14ac:dyDescent="0.25">
      <c r="A138" s="191" t="s">
        <v>80</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3"/>
    </row>
    <row r="139" spans="1:28" ht="23.25" customHeight="1" x14ac:dyDescent="0.25">
      <c r="A139" s="185" t="s">
        <v>243</v>
      </c>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7"/>
    </row>
    <row r="140" spans="1:28" ht="2.85" customHeight="1" x14ac:dyDescent="0.25">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row>
    <row r="141" spans="1:28" ht="14.1" customHeight="1" x14ac:dyDescent="0.25">
      <c r="A141" s="54" t="s">
        <v>81</v>
      </c>
      <c r="B141" s="182" t="s">
        <v>82</v>
      </c>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4"/>
    </row>
    <row r="142" spans="1:28" ht="24.75" customHeight="1" x14ac:dyDescent="0.25">
      <c r="A142" s="185" t="s">
        <v>245</v>
      </c>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7"/>
    </row>
    <row r="143" spans="1:28" ht="26.25" customHeight="1" x14ac:dyDescent="0.25">
      <c r="A143" s="185" t="s">
        <v>246</v>
      </c>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7"/>
    </row>
    <row r="144" spans="1:28" ht="14.1" customHeight="1" x14ac:dyDescent="0.25">
      <c r="A144" s="185" t="s">
        <v>83</v>
      </c>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row>
    <row r="145" spans="1:28" ht="2.85" customHeight="1" x14ac:dyDescent="0.2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row>
    <row r="146" spans="1:28" ht="14.1" customHeight="1" x14ac:dyDescent="0.25">
      <c r="A146" s="54" t="s">
        <v>84</v>
      </c>
      <c r="B146" s="182" t="s">
        <v>85</v>
      </c>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4"/>
    </row>
    <row r="147" spans="1:28" ht="21" customHeight="1" x14ac:dyDescent="0.25">
      <c r="A147" s="185" t="s">
        <v>86</v>
      </c>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7"/>
    </row>
    <row r="148" spans="1:28" ht="11.25" customHeight="1" x14ac:dyDescent="0.25">
      <c r="A148" s="185" t="s">
        <v>165</v>
      </c>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7"/>
    </row>
    <row r="149" spans="1:28" ht="11.25" customHeight="1" x14ac:dyDescent="0.25">
      <c r="A149" s="191" t="s">
        <v>90</v>
      </c>
      <c r="B149" s="192"/>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3"/>
    </row>
    <row r="150" spans="1:28" ht="11.25" customHeight="1" x14ac:dyDescent="0.25">
      <c r="A150" s="191" t="s">
        <v>89</v>
      </c>
      <c r="B150" s="192"/>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3"/>
    </row>
    <row r="151" spans="1:28" ht="11.25" customHeight="1" x14ac:dyDescent="0.25">
      <c r="A151" s="191" t="s">
        <v>88</v>
      </c>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3"/>
    </row>
    <row r="152" spans="1:28" ht="11.25" customHeight="1" x14ac:dyDescent="0.25">
      <c r="A152" s="191" t="s">
        <v>162</v>
      </c>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3"/>
    </row>
    <row r="153" spans="1:28" ht="11.25" customHeight="1" x14ac:dyDescent="0.25">
      <c r="A153" s="185" t="s">
        <v>87</v>
      </c>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7"/>
    </row>
    <row r="154" spans="1:28" ht="3.75" customHeight="1" x14ac:dyDescent="0.25">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row>
    <row r="155" spans="1:28" ht="14.1" customHeight="1" x14ac:dyDescent="0.25">
      <c r="A155" s="54" t="s">
        <v>91</v>
      </c>
      <c r="B155" s="182" t="s">
        <v>92</v>
      </c>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4"/>
    </row>
    <row r="156" spans="1:28" ht="45" customHeight="1" x14ac:dyDescent="0.25">
      <c r="A156" s="170" t="s">
        <v>231</v>
      </c>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2"/>
    </row>
    <row r="157" spans="1:28" ht="2.85" customHeight="1" x14ac:dyDescent="0.25">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row>
    <row r="158" spans="1:28" ht="14.1" customHeight="1" x14ac:dyDescent="0.25">
      <c r="A158" s="54" t="s">
        <v>93</v>
      </c>
      <c r="B158" s="182" t="s">
        <v>94</v>
      </c>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4"/>
    </row>
    <row r="159" spans="1:28" ht="114.75" customHeight="1" x14ac:dyDescent="0.25">
      <c r="A159" s="185" t="s">
        <v>332</v>
      </c>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7"/>
    </row>
    <row r="160" spans="1:28" ht="90.75" customHeight="1" x14ac:dyDescent="0.25">
      <c r="A160" s="185" t="s">
        <v>333</v>
      </c>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7"/>
    </row>
    <row r="161" spans="1:28" ht="2.85" customHeight="1" x14ac:dyDescent="0.25">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row>
    <row r="162" spans="1:28" ht="14.1" customHeight="1" x14ac:dyDescent="0.25">
      <c r="A162" s="54" t="s">
        <v>95</v>
      </c>
      <c r="B162" s="182" t="s">
        <v>96</v>
      </c>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4"/>
    </row>
    <row r="163" spans="1:28" ht="33" customHeight="1" x14ac:dyDescent="0.25">
      <c r="A163" s="170" t="s">
        <v>97</v>
      </c>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2"/>
    </row>
    <row r="164" spans="1:28" ht="2.85" customHeight="1" x14ac:dyDescent="0.25">
      <c r="A164" s="55"/>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row>
    <row r="165" spans="1:28" ht="14.1" customHeight="1" x14ac:dyDescent="0.25">
      <c r="A165" s="54" t="s">
        <v>98</v>
      </c>
      <c r="B165" s="182" t="s">
        <v>99</v>
      </c>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4"/>
    </row>
    <row r="166" spans="1:28" ht="45.75" customHeight="1" x14ac:dyDescent="0.25">
      <c r="A166" s="185" t="s">
        <v>100</v>
      </c>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7"/>
    </row>
    <row r="167" spans="1:28" ht="21.75" customHeight="1" x14ac:dyDescent="0.25">
      <c r="A167" s="185" t="s">
        <v>334</v>
      </c>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7"/>
    </row>
    <row r="168" spans="1:28" ht="34.5" customHeight="1" x14ac:dyDescent="0.25">
      <c r="A168" s="185" t="s">
        <v>335</v>
      </c>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7"/>
    </row>
    <row r="169" spans="1:28" ht="2.85" customHeight="1" x14ac:dyDescent="0.25">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row>
    <row r="170" spans="1:28" ht="14.1" customHeight="1" x14ac:dyDescent="0.25">
      <c r="A170" s="54" t="s">
        <v>232</v>
      </c>
      <c r="B170" s="182" t="s">
        <v>101</v>
      </c>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4"/>
    </row>
    <row r="171" spans="1:28" ht="59.25" customHeight="1" x14ac:dyDescent="0.25">
      <c r="A171" s="170" t="s">
        <v>102</v>
      </c>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2"/>
    </row>
    <row r="172" spans="1:28" ht="14.1" customHeight="1" x14ac:dyDescent="0.25">
      <c r="B172" s="40" t="s">
        <v>163</v>
      </c>
      <c r="C172" s="52"/>
      <c r="D172" s="40"/>
    </row>
    <row r="173" spans="1:28" ht="14.1" customHeight="1" x14ac:dyDescent="0.25">
      <c r="B173" s="51"/>
      <c r="C173" s="100"/>
      <c r="D173" s="44"/>
      <c r="E173" s="202" t="s">
        <v>103</v>
      </c>
      <c r="F173" s="203"/>
      <c r="G173" s="203"/>
      <c r="H173" s="203"/>
      <c r="I173" s="203"/>
      <c r="J173" s="203"/>
      <c r="K173" s="203"/>
      <c r="L173" s="203"/>
      <c r="M173" s="203"/>
      <c r="N173" s="203"/>
      <c r="O173" s="203"/>
      <c r="P173" s="203"/>
      <c r="Q173" s="203"/>
      <c r="R173" s="203"/>
      <c r="S173" s="203"/>
      <c r="T173" s="203"/>
      <c r="U173" s="203"/>
      <c r="V173" s="203"/>
      <c r="W173" s="203"/>
      <c r="X173" s="203"/>
      <c r="Y173" s="203"/>
      <c r="Z173" s="204"/>
    </row>
    <row r="174" spans="1:28" ht="14.1" customHeight="1" x14ac:dyDescent="0.25">
      <c r="C174" s="47"/>
      <c r="H174" s="53"/>
      <c r="I174" s="53"/>
      <c r="J174" s="53"/>
      <c r="K174" s="53"/>
      <c r="L174" s="53"/>
    </row>
    <row r="175" spans="1:28" ht="14.1" customHeight="1" x14ac:dyDescent="0.25">
      <c r="A175" s="42"/>
      <c r="B175" s="313"/>
      <c r="C175" s="313"/>
      <c r="D175" s="313"/>
      <c r="E175" s="313"/>
      <c r="F175" s="314"/>
      <c r="G175" s="51" t="s">
        <v>105</v>
      </c>
      <c r="H175" s="44"/>
      <c r="I175" s="315"/>
      <c r="J175" s="316"/>
      <c r="K175" s="316"/>
      <c r="L175" s="316"/>
      <c r="O175" s="317"/>
      <c r="P175" s="318"/>
      <c r="Q175" s="318"/>
      <c r="R175" s="318"/>
      <c r="S175" s="318"/>
      <c r="T175" s="318"/>
      <c r="U175" s="318"/>
      <c r="V175" s="318"/>
      <c r="W175" s="318"/>
      <c r="X175" s="318"/>
      <c r="Y175" s="318"/>
      <c r="Z175" s="319"/>
    </row>
    <row r="176" spans="1:28" ht="14.1" customHeight="1" x14ac:dyDescent="0.25">
      <c r="B176" s="47"/>
      <c r="C176" s="47"/>
      <c r="D176" s="47"/>
      <c r="E176" s="47"/>
      <c r="F176" s="47"/>
      <c r="G176" s="47"/>
      <c r="H176" s="47"/>
      <c r="I176" s="47"/>
      <c r="J176" s="47"/>
      <c r="K176" s="47"/>
      <c r="L176" s="47"/>
      <c r="O176" s="47" t="s">
        <v>106</v>
      </c>
      <c r="P176" s="47"/>
      <c r="Q176" s="47"/>
      <c r="R176" s="47"/>
      <c r="S176" s="47"/>
      <c r="T176" s="47"/>
      <c r="U176" s="47"/>
      <c r="V176" s="47"/>
      <c r="W176" s="47"/>
      <c r="X176" s="47"/>
      <c r="Y176" s="47"/>
      <c r="Z176" s="47"/>
    </row>
    <row r="177" spans="1:28" ht="14.1" customHeight="1" x14ac:dyDescent="0.25">
      <c r="O177" s="320">
        <f>G7</f>
        <v>0</v>
      </c>
      <c r="P177" s="321"/>
      <c r="Q177" s="321"/>
      <c r="R177" s="321"/>
      <c r="S177" s="321"/>
      <c r="T177" s="322"/>
      <c r="U177" s="323">
        <f>G6</f>
        <v>0</v>
      </c>
      <c r="V177" s="323"/>
      <c r="W177" s="323"/>
      <c r="X177" s="323"/>
      <c r="Y177" s="323"/>
      <c r="Z177" s="323"/>
    </row>
    <row r="179" spans="1:28" ht="14.1" customHeight="1" x14ac:dyDescent="0.25">
      <c r="B179" s="312" t="s">
        <v>104</v>
      </c>
      <c r="C179" s="312"/>
      <c r="D179" s="312"/>
      <c r="E179" s="312"/>
      <c r="F179" s="312"/>
      <c r="G179" s="312"/>
      <c r="H179" s="324"/>
      <c r="I179" s="324"/>
      <c r="J179" s="324"/>
      <c r="K179" s="324"/>
      <c r="L179" s="324"/>
      <c r="O179" s="317"/>
      <c r="P179" s="318"/>
      <c r="Q179" s="318"/>
      <c r="R179" s="318"/>
      <c r="S179" s="318"/>
      <c r="T179" s="318"/>
      <c r="U179" s="318"/>
      <c r="V179" s="318"/>
      <c r="W179" s="318"/>
      <c r="X179" s="318"/>
      <c r="Y179" s="318"/>
      <c r="Z179" s="319"/>
    </row>
    <row r="180" spans="1:28" ht="14.1" customHeight="1" x14ac:dyDescent="0.25">
      <c r="H180" s="47"/>
      <c r="I180" s="47"/>
      <c r="J180" s="47"/>
      <c r="K180" s="47"/>
      <c r="L180" s="47"/>
      <c r="O180" s="47" t="s">
        <v>205</v>
      </c>
      <c r="P180" s="47"/>
      <c r="Q180" s="47"/>
      <c r="R180" s="47"/>
      <c r="S180" s="47"/>
      <c r="T180" s="47"/>
      <c r="U180" s="47"/>
      <c r="V180" s="47"/>
      <c r="W180" s="47"/>
      <c r="X180" s="47"/>
      <c r="Y180" s="47"/>
      <c r="Z180" s="47"/>
    </row>
    <row r="183" spans="1:28" ht="33.75" customHeight="1" x14ac:dyDescent="0.25">
      <c r="A183" s="194" t="s">
        <v>248</v>
      </c>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6"/>
    </row>
  </sheetData>
  <sheetProtection algorithmName="SHA-512" hashValue="zUajwdGv40xq3W3rWD6o4+skf8L6A6o2TgRGLxeigcPXhAfNLU8D3iTirWAQGgvv33SDcvKDMu1xPHhkroXzvg==" saltValue="cmX5goSWAGVjZAPB4Vvu8A==" spinCount="100000" sheet="1" objects="1" scenarios="1"/>
  <mergeCells count="375">
    <mergeCell ref="Z79:AB79"/>
    <mergeCell ref="B3:AB3"/>
    <mergeCell ref="A4:AB4"/>
    <mergeCell ref="A27:AB27"/>
    <mergeCell ref="A2:AB2"/>
    <mergeCell ref="B34:AB34"/>
    <mergeCell ref="V91:Y91"/>
    <mergeCell ref="V92:Y92"/>
    <mergeCell ref="T57:V57"/>
    <mergeCell ref="A92:O92"/>
    <mergeCell ref="A91:O91"/>
    <mergeCell ref="T56:V56"/>
    <mergeCell ref="A109:AB109"/>
    <mergeCell ref="A5:F5"/>
    <mergeCell ref="A6:F6"/>
    <mergeCell ref="A7:F7"/>
    <mergeCell ref="A8:F8"/>
    <mergeCell ref="A9:F9"/>
    <mergeCell ref="A10:F10"/>
    <mergeCell ref="A11:F11"/>
    <mergeCell ref="A12:F12"/>
    <mergeCell ref="A13:F13"/>
    <mergeCell ref="A14:F14"/>
    <mergeCell ref="A15:F16"/>
    <mergeCell ref="A20:Z20"/>
    <mergeCell ref="A23:AB23"/>
    <mergeCell ref="T54:V54"/>
    <mergeCell ref="T55:V55"/>
    <mergeCell ref="T48:V48"/>
    <mergeCell ref="T71:V71"/>
    <mergeCell ref="W81:Y81"/>
    <mergeCell ref="A85:S85"/>
    <mergeCell ref="T85:V85"/>
    <mergeCell ref="W85:X85"/>
    <mergeCell ref="A86:S86"/>
    <mergeCell ref="T86:V86"/>
    <mergeCell ref="W86:X86"/>
    <mergeCell ref="T61:V61"/>
    <mergeCell ref="T72:V72"/>
    <mergeCell ref="T52:V52"/>
    <mergeCell ref="T53:V53"/>
    <mergeCell ref="T51:V51"/>
    <mergeCell ref="T49:V49"/>
    <mergeCell ref="B54:S54"/>
    <mergeCell ref="B55:S55"/>
    <mergeCell ref="T68:V68"/>
    <mergeCell ref="T62:V62"/>
    <mergeCell ref="T63:V63"/>
    <mergeCell ref="T79:V79"/>
    <mergeCell ref="W79:Y79"/>
    <mergeCell ref="B71:S71"/>
    <mergeCell ref="B73:S73"/>
    <mergeCell ref="B101:T101"/>
    <mergeCell ref="B102:T102"/>
    <mergeCell ref="B104:T104"/>
    <mergeCell ref="B105:T105"/>
    <mergeCell ref="B106:T106"/>
    <mergeCell ref="U101:Y101"/>
    <mergeCell ref="U102:Y102"/>
    <mergeCell ref="U104:Y104"/>
    <mergeCell ref="U105:Y105"/>
    <mergeCell ref="U106:Y106"/>
    <mergeCell ref="U103:Y103"/>
    <mergeCell ref="B103:T103"/>
    <mergeCell ref="W76:Y76"/>
    <mergeCell ref="B77:S77"/>
    <mergeCell ref="A87:S87"/>
    <mergeCell ref="T87:V87"/>
    <mergeCell ref="W87:X87"/>
    <mergeCell ref="A168:AB168"/>
    <mergeCell ref="B116:AB116"/>
    <mergeCell ref="B155:AB155"/>
    <mergeCell ref="B119:AB119"/>
    <mergeCell ref="B122:AB122"/>
    <mergeCell ref="B125:AB125"/>
    <mergeCell ref="B128:AB128"/>
    <mergeCell ref="B131:AB131"/>
    <mergeCell ref="B134:AB134"/>
    <mergeCell ref="B141:AB141"/>
    <mergeCell ref="B146:AB146"/>
    <mergeCell ref="A120:AB120"/>
    <mergeCell ref="A144:AB144"/>
    <mergeCell ref="A117:AB117"/>
    <mergeCell ref="B179:G179"/>
    <mergeCell ref="B175:F175"/>
    <mergeCell ref="I175:L175"/>
    <mergeCell ref="O175:Z175"/>
    <mergeCell ref="O179:Z179"/>
    <mergeCell ref="O177:T177"/>
    <mergeCell ref="U177:Z177"/>
    <mergeCell ref="H179:L179"/>
    <mergeCell ref="B170:AB170"/>
    <mergeCell ref="A171:AB171"/>
    <mergeCell ref="W28:Y28"/>
    <mergeCell ref="B100:T100"/>
    <mergeCell ref="P92:R92"/>
    <mergeCell ref="S92:U92"/>
    <mergeCell ref="P91:R91"/>
    <mergeCell ref="S91:U91"/>
    <mergeCell ref="U99:Y99"/>
    <mergeCell ref="U100:Y100"/>
    <mergeCell ref="B99:T99"/>
    <mergeCell ref="T65:V65"/>
    <mergeCell ref="T66:V66"/>
    <mergeCell ref="T59:V59"/>
    <mergeCell ref="T60:V60"/>
    <mergeCell ref="T78:V78"/>
    <mergeCell ref="T73:V73"/>
    <mergeCell ref="T76:V76"/>
    <mergeCell ref="T77:V77"/>
    <mergeCell ref="T74:V74"/>
    <mergeCell ref="T75:V75"/>
    <mergeCell ref="T70:V70"/>
    <mergeCell ref="T69:V69"/>
    <mergeCell ref="T67:V67"/>
    <mergeCell ref="T64:V64"/>
    <mergeCell ref="B68:S68"/>
    <mergeCell ref="G5:L5"/>
    <mergeCell ref="M5:R5"/>
    <mergeCell ref="S5:W5"/>
    <mergeCell ref="X5:AB5"/>
    <mergeCell ref="X6:AB6"/>
    <mergeCell ref="X7:AB7"/>
    <mergeCell ref="X8:AB8"/>
    <mergeCell ref="X9:AB9"/>
    <mergeCell ref="X10:AB10"/>
    <mergeCell ref="S8:W8"/>
    <mergeCell ref="S7:W7"/>
    <mergeCell ref="S6:W6"/>
    <mergeCell ref="M6:R6"/>
    <mergeCell ref="M7:R7"/>
    <mergeCell ref="M8:R8"/>
    <mergeCell ref="M9:R9"/>
    <mergeCell ref="M10:R10"/>
    <mergeCell ref="A25:G25"/>
    <mergeCell ref="B19:AB19"/>
    <mergeCell ref="B22:AB22"/>
    <mergeCell ref="T15:W15"/>
    <mergeCell ref="T16:W16"/>
    <mergeCell ref="Y15:AB15"/>
    <mergeCell ref="Y16:AB16"/>
    <mergeCell ref="W24:AB24"/>
    <mergeCell ref="W25:AB25"/>
    <mergeCell ref="H24:V24"/>
    <mergeCell ref="H25:V25"/>
    <mergeCell ref="G12:L12"/>
    <mergeCell ref="G11:L11"/>
    <mergeCell ref="G10:L10"/>
    <mergeCell ref="G9:L9"/>
    <mergeCell ref="S9:W9"/>
    <mergeCell ref="X12:AB12"/>
    <mergeCell ref="X13:AB13"/>
    <mergeCell ref="X14:AB14"/>
    <mergeCell ref="S14:W14"/>
    <mergeCell ref="B57:S57"/>
    <mergeCell ref="A59:S59"/>
    <mergeCell ref="B60:S60"/>
    <mergeCell ref="S13:W13"/>
    <mergeCell ref="S12:W12"/>
    <mergeCell ref="A26:G26"/>
    <mergeCell ref="A24:G24"/>
    <mergeCell ref="W26:AB26"/>
    <mergeCell ref="H26:V26"/>
    <mergeCell ref="Z28:AA28"/>
    <mergeCell ref="Z31:AA31"/>
    <mergeCell ref="W31:Y31"/>
    <mergeCell ref="B53:S53"/>
    <mergeCell ref="B56:S56"/>
    <mergeCell ref="Z51:AB51"/>
    <mergeCell ref="W51:Y51"/>
    <mergeCell ref="W52:Y52"/>
    <mergeCell ref="Z52:AB52"/>
    <mergeCell ref="A51:S51"/>
    <mergeCell ref="B52:S52"/>
    <mergeCell ref="W59:Y59"/>
    <mergeCell ref="Z59:AB59"/>
    <mergeCell ref="G15:L16"/>
    <mergeCell ref="N15:R15"/>
    <mergeCell ref="W62:Y62"/>
    <mergeCell ref="W63:Y63"/>
    <mergeCell ref="W64:Y64"/>
    <mergeCell ref="W65:Y65"/>
    <mergeCell ref="W66:Y66"/>
    <mergeCell ref="W67:Y67"/>
    <mergeCell ref="W68:Y68"/>
    <mergeCell ref="W69:Y69"/>
    <mergeCell ref="W70:Y70"/>
    <mergeCell ref="W53:Y53"/>
    <mergeCell ref="W54:Y54"/>
    <mergeCell ref="W55:Y55"/>
    <mergeCell ref="W56:Y56"/>
    <mergeCell ref="W57:Y57"/>
    <mergeCell ref="Z53:AB53"/>
    <mergeCell ref="Z54:AB54"/>
    <mergeCell ref="Z55:AB55"/>
    <mergeCell ref="Z56:AB56"/>
    <mergeCell ref="W48:Y48"/>
    <mergeCell ref="Z48:AB48"/>
    <mergeCell ref="Z49:AB49"/>
    <mergeCell ref="W49:Y49"/>
    <mergeCell ref="A48:S48"/>
    <mergeCell ref="B49:S49"/>
    <mergeCell ref="Z69:AB69"/>
    <mergeCell ref="Z70:AB70"/>
    <mergeCell ref="Z72:AB72"/>
    <mergeCell ref="Z71:AB71"/>
    <mergeCell ref="Z60:AB60"/>
    <mergeCell ref="Z61:AB61"/>
    <mergeCell ref="Z62:AB62"/>
    <mergeCell ref="Z63:AB63"/>
    <mergeCell ref="Z64:AB64"/>
    <mergeCell ref="Z65:AB65"/>
    <mergeCell ref="Z66:AB66"/>
    <mergeCell ref="Z67:AB67"/>
    <mergeCell ref="Z68:AB68"/>
    <mergeCell ref="W60:Y60"/>
    <mergeCell ref="W61:Y61"/>
    <mergeCell ref="W71:Y71"/>
    <mergeCell ref="W72:Y72"/>
    <mergeCell ref="Z57:AB57"/>
    <mergeCell ref="M43:O43"/>
    <mergeCell ref="A37:F37"/>
    <mergeCell ref="P42:Q42"/>
    <mergeCell ref="P43:Q43"/>
    <mergeCell ref="R42:S42"/>
    <mergeCell ref="R43:S43"/>
    <mergeCell ref="T36:V36"/>
    <mergeCell ref="B33:AB33"/>
    <mergeCell ref="A1:AB1"/>
    <mergeCell ref="H28:V28"/>
    <mergeCell ref="H31:V31"/>
    <mergeCell ref="X11:AB11"/>
    <mergeCell ref="S11:W11"/>
    <mergeCell ref="S10:W10"/>
    <mergeCell ref="G8:L8"/>
    <mergeCell ref="G7:L7"/>
    <mergeCell ref="G6:L6"/>
    <mergeCell ref="N16:R16"/>
    <mergeCell ref="M11:R11"/>
    <mergeCell ref="M12:R12"/>
    <mergeCell ref="M13:R13"/>
    <mergeCell ref="M14:R14"/>
    <mergeCell ref="G14:L14"/>
    <mergeCell ref="G13:L13"/>
    <mergeCell ref="K37:L37"/>
    <mergeCell ref="K38:L38"/>
    <mergeCell ref="K39:L39"/>
    <mergeCell ref="K40:L40"/>
    <mergeCell ref="K41:L41"/>
    <mergeCell ref="K42:L42"/>
    <mergeCell ref="M37:O37"/>
    <mergeCell ref="M38:O38"/>
    <mergeCell ref="M39:O39"/>
    <mergeCell ref="M40:O40"/>
    <mergeCell ref="M41:O41"/>
    <mergeCell ref="M42:O42"/>
    <mergeCell ref="A36:F36"/>
    <mergeCell ref="G36:J36"/>
    <mergeCell ref="A43:F43"/>
    <mergeCell ref="G43:J43"/>
    <mergeCell ref="G42:J42"/>
    <mergeCell ref="G41:J41"/>
    <mergeCell ref="G40:J40"/>
    <mergeCell ref="G39:J39"/>
    <mergeCell ref="G38:J38"/>
    <mergeCell ref="G37:J37"/>
    <mergeCell ref="R38:S38"/>
    <mergeCell ref="R39:S39"/>
    <mergeCell ref="R40:S40"/>
    <mergeCell ref="R41:S41"/>
    <mergeCell ref="A38:F38"/>
    <mergeCell ref="A39:F39"/>
    <mergeCell ref="A40:F40"/>
    <mergeCell ref="A41:F41"/>
    <mergeCell ref="A42:F42"/>
    <mergeCell ref="A183:AB183"/>
    <mergeCell ref="G30:H30"/>
    <mergeCell ref="N30:P30"/>
    <mergeCell ref="Q30:R30"/>
    <mergeCell ref="E173:Z173"/>
    <mergeCell ref="A167:AB167"/>
    <mergeCell ref="A166:AB166"/>
    <mergeCell ref="B165:AB165"/>
    <mergeCell ref="A163:AB163"/>
    <mergeCell ref="B162:AB162"/>
    <mergeCell ref="A160:AB160"/>
    <mergeCell ref="A159:AB159"/>
    <mergeCell ref="B158:AB158"/>
    <mergeCell ref="A156:AB156"/>
    <mergeCell ref="A153:AB153"/>
    <mergeCell ref="A152:AB152"/>
    <mergeCell ref="A151:AB151"/>
    <mergeCell ref="A150:AB150"/>
    <mergeCell ref="A149:AB149"/>
    <mergeCell ref="A148:AB148"/>
    <mergeCell ref="A147:AB147"/>
    <mergeCell ref="K43:L43"/>
    <mergeCell ref="T43:V43"/>
    <mergeCell ref="T42:V42"/>
    <mergeCell ref="A143:AB143"/>
    <mergeCell ref="A142:AB142"/>
    <mergeCell ref="A139:AB139"/>
    <mergeCell ref="A138:AB138"/>
    <mergeCell ref="A137:AB137"/>
    <mergeCell ref="A136:AB136"/>
    <mergeCell ref="A135:AB135"/>
    <mergeCell ref="A132:AB132"/>
    <mergeCell ref="A129:AB129"/>
    <mergeCell ref="A126:AB126"/>
    <mergeCell ref="A123:AB123"/>
    <mergeCell ref="B108:AB108"/>
    <mergeCell ref="A98:Z98"/>
    <mergeCell ref="B97:AB97"/>
    <mergeCell ref="A95:AB95"/>
    <mergeCell ref="B94:AB94"/>
    <mergeCell ref="A90:AB90"/>
    <mergeCell ref="B89:AB89"/>
    <mergeCell ref="A114:F114"/>
    <mergeCell ref="A113:F113"/>
    <mergeCell ref="A112:F112"/>
    <mergeCell ref="A111:F111"/>
    <mergeCell ref="G114:W114"/>
    <mergeCell ref="G111:K111"/>
    <mergeCell ref="M111:Q111"/>
    <mergeCell ref="S111:W111"/>
    <mergeCell ref="G112:W112"/>
    <mergeCell ref="G113:W113"/>
    <mergeCell ref="A84:AB84"/>
    <mergeCell ref="B83:AB83"/>
    <mergeCell ref="B79:S79"/>
    <mergeCell ref="B78:S78"/>
    <mergeCell ref="B76:S76"/>
    <mergeCell ref="B75:S75"/>
    <mergeCell ref="B74:S74"/>
    <mergeCell ref="B72:S72"/>
    <mergeCell ref="B67:S67"/>
    <mergeCell ref="Z78:AB78"/>
    <mergeCell ref="A81:V81"/>
    <mergeCell ref="Z81:AB81"/>
    <mergeCell ref="Z73:AB73"/>
    <mergeCell ref="Z74:AB74"/>
    <mergeCell ref="Z75:AB75"/>
    <mergeCell ref="Z76:AB76"/>
    <mergeCell ref="Z77:AB77"/>
    <mergeCell ref="W77:Y77"/>
    <mergeCell ref="W78:Y78"/>
    <mergeCell ref="W73:Y73"/>
    <mergeCell ref="W74:Y74"/>
    <mergeCell ref="W75:Y75"/>
    <mergeCell ref="B69:S69"/>
    <mergeCell ref="B70:S70"/>
    <mergeCell ref="B66:S66"/>
    <mergeCell ref="B65:S65"/>
    <mergeCell ref="B64:S64"/>
    <mergeCell ref="B63:S63"/>
    <mergeCell ref="B62:S62"/>
    <mergeCell ref="B61:S61"/>
    <mergeCell ref="A47:AB47"/>
    <mergeCell ref="B46:AB46"/>
    <mergeCell ref="A35:AB35"/>
    <mergeCell ref="T41:V41"/>
    <mergeCell ref="T40:V40"/>
    <mergeCell ref="T39:V39"/>
    <mergeCell ref="T38:V38"/>
    <mergeCell ref="T37:V37"/>
    <mergeCell ref="T44:V44"/>
    <mergeCell ref="A44:S44"/>
    <mergeCell ref="K36:O36"/>
    <mergeCell ref="P37:Q37"/>
    <mergeCell ref="P38:Q38"/>
    <mergeCell ref="P39:Q39"/>
    <mergeCell ref="P40:Q40"/>
    <mergeCell ref="P41:Q41"/>
    <mergeCell ref="P36:S36"/>
    <mergeCell ref="R37:S37"/>
  </mergeCells>
  <pageMargins left="0.59055118110236227" right="0.19685039370078741" top="0.39370078740157483" bottom="0.51181102362204722" header="0.23622047244094491" footer="0.23622047244094491"/>
  <pageSetup paperSize="9" orientation="portrait" r:id="rId1"/>
  <headerFooter>
    <oddFooter>&amp;R&amp;"Verdana,Standard"&amp;7Mietvertrag KaWa 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9"/>
  <sheetViews>
    <sheetView view="pageLayout" topLeftCell="A86" zoomScaleNormal="100" workbookViewId="0">
      <selection activeCell="G88" sqref="G88"/>
    </sheetView>
  </sheetViews>
  <sheetFormatPr baseColWidth="10" defaultColWidth="11.42578125" defaultRowHeight="11.25" x14ac:dyDescent="0.2"/>
  <cols>
    <col min="1" max="26" width="3.28515625" style="63" customWidth="1"/>
    <col min="27" max="28" width="3.140625" style="63" customWidth="1"/>
    <col min="29" max="29" width="1.85546875" style="63" customWidth="1"/>
    <col min="30" max="34" width="3.140625" style="63" customWidth="1"/>
    <col min="35" max="16384" width="11.42578125" style="63"/>
  </cols>
  <sheetData>
    <row r="1" spans="1:29" ht="24.95" customHeight="1" x14ac:dyDescent="0.25">
      <c r="A1" s="368" t="s">
        <v>362</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row>
    <row r="2" spans="1:29" ht="5.85" customHeight="1" x14ac:dyDescent="0.2">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1:29" ht="16.350000000000001" customHeight="1" x14ac:dyDescent="0.2">
      <c r="A3" s="360"/>
      <c r="B3" s="360"/>
      <c r="C3" s="360"/>
      <c r="D3" s="360"/>
      <c r="E3" s="360"/>
      <c r="F3" s="360"/>
      <c r="G3" s="273" t="s">
        <v>11</v>
      </c>
      <c r="H3" s="273"/>
      <c r="I3" s="273"/>
      <c r="J3" s="273"/>
      <c r="K3" s="273"/>
      <c r="L3" s="273" t="s">
        <v>12</v>
      </c>
      <c r="M3" s="273"/>
      <c r="N3" s="273"/>
      <c r="O3" s="273"/>
      <c r="P3" s="273"/>
      <c r="Q3" s="273" t="s">
        <v>13</v>
      </c>
      <c r="R3" s="273"/>
      <c r="S3" s="273"/>
      <c r="T3" s="273"/>
      <c r="U3" s="273"/>
      <c r="V3" s="273" t="s">
        <v>14</v>
      </c>
      <c r="W3" s="273"/>
      <c r="X3" s="273"/>
      <c r="Y3" s="273"/>
      <c r="Z3" s="273"/>
    </row>
    <row r="4" spans="1:29" ht="16.350000000000001" customHeight="1" x14ac:dyDescent="0.2">
      <c r="A4" s="325" t="s">
        <v>2</v>
      </c>
      <c r="B4" s="325"/>
      <c r="C4" s="325"/>
      <c r="D4" s="325"/>
      <c r="E4" s="325"/>
      <c r="F4" s="325"/>
      <c r="G4" s="359">
        <f>Mietvertrag!G6</f>
        <v>0</v>
      </c>
      <c r="H4" s="359"/>
      <c r="I4" s="359"/>
      <c r="J4" s="359"/>
      <c r="K4" s="359"/>
      <c r="L4" s="359">
        <f>Mietvertrag!L6</f>
        <v>0</v>
      </c>
      <c r="M4" s="359"/>
      <c r="N4" s="359"/>
      <c r="O4" s="359"/>
      <c r="P4" s="359"/>
      <c r="Q4" s="359">
        <f>Mietvertrag!Q6</f>
        <v>0</v>
      </c>
      <c r="R4" s="359"/>
      <c r="S4" s="359"/>
      <c r="T4" s="359"/>
      <c r="U4" s="359"/>
      <c r="V4" s="359">
        <f>Mietvertrag!V6</f>
        <v>0</v>
      </c>
      <c r="W4" s="359"/>
      <c r="X4" s="359"/>
      <c r="Y4" s="359"/>
      <c r="Z4" s="359"/>
    </row>
    <row r="5" spans="1:29" ht="16.350000000000001" customHeight="1" x14ac:dyDescent="0.2">
      <c r="A5" s="371" t="s">
        <v>3</v>
      </c>
      <c r="B5" s="371"/>
      <c r="C5" s="371"/>
      <c r="D5" s="371"/>
      <c r="E5" s="371"/>
      <c r="F5" s="371"/>
      <c r="G5" s="358">
        <f>Mietvertrag!G7</f>
        <v>0</v>
      </c>
      <c r="H5" s="358"/>
      <c r="I5" s="358"/>
      <c r="J5" s="358"/>
      <c r="K5" s="358"/>
      <c r="L5" s="358">
        <f>Mietvertrag!L7</f>
        <v>0</v>
      </c>
      <c r="M5" s="358"/>
      <c r="N5" s="358"/>
      <c r="O5" s="358"/>
      <c r="P5" s="358"/>
      <c r="Q5" s="358">
        <f>Mietvertrag!Q7</f>
        <v>0</v>
      </c>
      <c r="R5" s="358"/>
      <c r="S5" s="358"/>
      <c r="T5" s="358"/>
      <c r="U5" s="358"/>
      <c r="V5" s="358">
        <f>Mietvertrag!V7</f>
        <v>0</v>
      </c>
      <c r="W5" s="358"/>
      <c r="X5" s="358"/>
      <c r="Y5" s="358"/>
      <c r="Z5" s="358"/>
    </row>
    <row r="6" spans="1:29" ht="11.25" customHeight="1" x14ac:dyDescent="0.2">
      <c r="A6" s="371" t="s">
        <v>10</v>
      </c>
      <c r="B6" s="371"/>
      <c r="C6" s="371"/>
      <c r="D6" s="371"/>
      <c r="E6" s="371"/>
      <c r="F6" s="371"/>
      <c r="G6" s="358" t="s">
        <v>15</v>
      </c>
      <c r="H6" s="358"/>
      <c r="I6" s="358"/>
      <c r="J6" s="358"/>
      <c r="K6" s="358"/>
      <c r="L6" s="358"/>
      <c r="M6" s="97">
        <f>Mietvertrag!M15</f>
        <v>0</v>
      </c>
      <c r="N6" s="358" t="s">
        <v>16</v>
      </c>
      <c r="O6" s="358"/>
      <c r="P6" s="358"/>
      <c r="Q6" s="358"/>
      <c r="R6" s="97">
        <f>Mietvertrag!S15</f>
        <v>0</v>
      </c>
      <c r="S6" s="358" t="s">
        <v>16</v>
      </c>
      <c r="T6" s="358"/>
      <c r="U6" s="358"/>
      <c r="V6" s="358"/>
      <c r="W6" s="97">
        <f>Mietvertrag!X15</f>
        <v>0</v>
      </c>
      <c r="X6" s="358" t="s">
        <v>16</v>
      </c>
      <c r="Y6" s="358"/>
      <c r="Z6" s="358"/>
    </row>
    <row r="7" spans="1:29" ht="11.25" customHeight="1" x14ac:dyDescent="0.2">
      <c r="A7" s="371"/>
      <c r="B7" s="371"/>
      <c r="C7" s="371"/>
      <c r="D7" s="371"/>
      <c r="E7" s="371"/>
      <c r="F7" s="371"/>
      <c r="G7" s="358"/>
      <c r="H7" s="358"/>
      <c r="I7" s="358"/>
      <c r="J7" s="358"/>
      <c r="K7" s="358"/>
      <c r="L7" s="358"/>
      <c r="M7" s="94">
        <f>Mietvertrag!M16</f>
        <v>0</v>
      </c>
      <c r="N7" s="303" t="s">
        <v>17</v>
      </c>
      <c r="O7" s="303"/>
      <c r="P7" s="303"/>
      <c r="Q7" s="358"/>
      <c r="R7" s="83">
        <f>Mietvertrag!S16</f>
        <v>0</v>
      </c>
      <c r="S7" s="303" t="s">
        <v>17</v>
      </c>
      <c r="T7" s="303"/>
      <c r="U7" s="303"/>
      <c r="V7" s="358"/>
      <c r="W7" s="83">
        <f>Mietvertrag!X16</f>
        <v>0</v>
      </c>
      <c r="X7" s="303" t="s">
        <v>17</v>
      </c>
      <c r="Y7" s="303"/>
      <c r="Z7" s="303"/>
    </row>
    <row r="8" spans="1:29" ht="11.25" customHeight="1" x14ac:dyDescent="0.2">
      <c r="A8" s="361" t="s">
        <v>297</v>
      </c>
      <c r="B8" s="361"/>
      <c r="C8" s="361"/>
      <c r="D8" s="361"/>
      <c r="E8" s="361"/>
      <c r="F8" s="361"/>
      <c r="G8" s="366"/>
      <c r="H8" s="96"/>
      <c r="I8" s="359" t="s">
        <v>16</v>
      </c>
      <c r="J8" s="359"/>
      <c r="K8" s="359"/>
      <c r="L8" s="93"/>
      <c r="M8" s="98"/>
      <c r="N8" s="359" t="s">
        <v>16</v>
      </c>
      <c r="O8" s="359"/>
      <c r="P8" s="359"/>
      <c r="Q8" s="90"/>
      <c r="R8" s="98"/>
      <c r="S8" s="359" t="s">
        <v>16</v>
      </c>
      <c r="T8" s="359"/>
      <c r="U8" s="359"/>
      <c r="V8" s="90"/>
      <c r="W8" s="98"/>
      <c r="X8" s="359" t="s">
        <v>16</v>
      </c>
      <c r="Y8" s="359"/>
      <c r="Z8" s="359"/>
    </row>
    <row r="9" spans="1:29" ht="11.25" customHeight="1" x14ac:dyDescent="0.2">
      <c r="A9" s="361"/>
      <c r="B9" s="361"/>
      <c r="C9" s="361"/>
      <c r="D9" s="361"/>
      <c r="E9" s="361"/>
      <c r="F9" s="361"/>
      <c r="G9" s="366"/>
      <c r="H9" s="64"/>
      <c r="I9" s="278" t="s">
        <v>17</v>
      </c>
      <c r="J9" s="278"/>
      <c r="K9" s="278"/>
      <c r="L9" s="93"/>
      <c r="M9" s="96"/>
      <c r="N9" s="278" t="s">
        <v>17</v>
      </c>
      <c r="O9" s="278"/>
      <c r="P9" s="278"/>
      <c r="Q9" s="90"/>
      <c r="R9" s="64"/>
      <c r="S9" s="278" t="s">
        <v>17</v>
      </c>
      <c r="T9" s="278"/>
      <c r="U9" s="278"/>
      <c r="V9" s="90"/>
      <c r="W9" s="64"/>
      <c r="X9" s="278" t="s">
        <v>17</v>
      </c>
      <c r="Y9" s="278"/>
      <c r="Z9" s="278"/>
    </row>
    <row r="10" spans="1:29" ht="11.25" customHeight="1" x14ac:dyDescent="0.2">
      <c r="A10" s="362" t="s">
        <v>298</v>
      </c>
      <c r="B10" s="362"/>
      <c r="C10" s="362"/>
      <c r="D10" s="362"/>
      <c r="E10" s="362"/>
      <c r="F10" s="362"/>
      <c r="G10" s="367"/>
      <c r="H10" s="97"/>
      <c r="I10" s="358" t="s">
        <v>16</v>
      </c>
      <c r="J10" s="358"/>
      <c r="K10" s="358"/>
      <c r="L10" s="367"/>
      <c r="M10" s="97"/>
      <c r="N10" s="358" t="s">
        <v>16</v>
      </c>
      <c r="O10" s="358"/>
      <c r="P10" s="358"/>
      <c r="Q10" s="303"/>
      <c r="R10" s="97"/>
      <c r="S10" s="358" t="s">
        <v>16</v>
      </c>
      <c r="T10" s="358"/>
      <c r="U10" s="358"/>
      <c r="V10" s="303"/>
      <c r="W10" s="97"/>
      <c r="X10" s="358" t="s">
        <v>16</v>
      </c>
      <c r="Y10" s="358"/>
      <c r="Z10" s="358"/>
    </row>
    <row r="11" spans="1:29" ht="11.25" customHeight="1" x14ac:dyDescent="0.2">
      <c r="A11" s="362"/>
      <c r="B11" s="362"/>
      <c r="C11" s="362"/>
      <c r="D11" s="362"/>
      <c r="E11" s="362"/>
      <c r="F11" s="362"/>
      <c r="G11" s="367"/>
      <c r="H11" s="83"/>
      <c r="I11" s="303" t="s">
        <v>17</v>
      </c>
      <c r="J11" s="303"/>
      <c r="K11" s="303"/>
      <c r="L11" s="367"/>
      <c r="M11" s="94"/>
      <c r="N11" s="303" t="s">
        <v>17</v>
      </c>
      <c r="O11" s="303"/>
      <c r="P11" s="303"/>
      <c r="Q11" s="303"/>
      <c r="R11" s="83"/>
      <c r="S11" s="303" t="s">
        <v>17</v>
      </c>
      <c r="T11" s="303"/>
      <c r="U11" s="303"/>
      <c r="V11" s="303"/>
      <c r="W11" s="83"/>
      <c r="X11" s="303" t="s">
        <v>17</v>
      </c>
      <c r="Y11" s="303"/>
      <c r="Z11" s="303"/>
    </row>
    <row r="12" spans="1:29" ht="5.85" customHeight="1" x14ac:dyDescent="0.2">
      <c r="A12" s="75"/>
      <c r="B12" s="75"/>
      <c r="C12" s="75"/>
      <c r="D12" s="75"/>
      <c r="E12" s="75"/>
      <c r="F12" s="75"/>
      <c r="G12" s="66"/>
      <c r="H12" s="30"/>
      <c r="I12" s="30"/>
      <c r="J12" s="30"/>
      <c r="K12" s="30"/>
      <c r="L12" s="66"/>
      <c r="M12" s="66"/>
      <c r="N12" s="30"/>
      <c r="O12" s="30"/>
      <c r="P12" s="30"/>
      <c r="Q12" s="30"/>
      <c r="R12" s="30"/>
      <c r="S12" s="30"/>
      <c r="T12" s="30"/>
      <c r="U12" s="30"/>
      <c r="V12" s="30"/>
      <c r="W12" s="30"/>
      <c r="X12" s="30"/>
      <c r="Y12" s="30"/>
      <c r="Z12" s="30"/>
    </row>
    <row r="13" spans="1:29" ht="11.25" customHeight="1" x14ac:dyDescent="0.2">
      <c r="A13" s="325" t="s">
        <v>289</v>
      </c>
      <c r="B13" s="325"/>
      <c r="C13" s="325"/>
      <c r="D13" s="325"/>
      <c r="E13" s="325"/>
      <c r="F13" s="325"/>
      <c r="G13" s="325"/>
      <c r="H13" s="325"/>
      <c r="I13" s="325"/>
      <c r="J13" s="325"/>
      <c r="K13" s="325"/>
      <c r="L13" s="325"/>
      <c r="M13" s="325"/>
      <c r="N13" s="359"/>
      <c r="O13" s="92"/>
      <c r="P13" s="359" t="s">
        <v>16</v>
      </c>
      <c r="Q13" s="359"/>
      <c r="R13" s="37"/>
      <c r="S13" s="37"/>
      <c r="T13" s="37"/>
      <c r="U13" s="37"/>
      <c r="V13" s="30"/>
      <c r="W13" s="37"/>
      <c r="X13" s="37"/>
      <c r="Y13" s="37"/>
      <c r="Z13" s="37"/>
    </row>
    <row r="14" spans="1:29" ht="11.25" customHeight="1" x14ac:dyDescent="0.2">
      <c r="A14" s="325"/>
      <c r="B14" s="325"/>
      <c r="C14" s="325"/>
      <c r="D14" s="325"/>
      <c r="E14" s="325"/>
      <c r="F14" s="325"/>
      <c r="G14" s="325"/>
      <c r="H14" s="325"/>
      <c r="I14" s="325"/>
      <c r="J14" s="325"/>
      <c r="K14" s="325"/>
      <c r="L14" s="325"/>
      <c r="M14" s="325"/>
      <c r="N14" s="359"/>
      <c r="O14" s="90"/>
      <c r="P14" s="278" t="s">
        <v>17</v>
      </c>
      <c r="Q14" s="278"/>
      <c r="R14" s="30"/>
      <c r="S14" s="30"/>
      <c r="T14" s="30"/>
      <c r="U14" s="30"/>
      <c r="V14" s="30"/>
      <c r="W14" s="30"/>
      <c r="X14" s="30"/>
      <c r="Y14" s="30"/>
      <c r="Z14" s="30"/>
    </row>
    <row r="15" spans="1:29" ht="5.85" customHeight="1" x14ac:dyDescent="0.2"/>
    <row r="16" spans="1:29" ht="16.350000000000001" customHeight="1" x14ac:dyDescent="0.2">
      <c r="A16" s="392" t="s">
        <v>107</v>
      </c>
      <c r="B16" s="392"/>
      <c r="C16" s="392"/>
      <c r="D16" s="392"/>
      <c r="E16" s="392"/>
      <c r="F16" s="392"/>
      <c r="G16" s="392"/>
      <c r="H16" s="273" t="s">
        <v>23</v>
      </c>
      <c r="I16" s="273"/>
      <c r="J16" s="273"/>
      <c r="K16" s="273"/>
      <c r="L16" s="273"/>
      <c r="M16" s="273"/>
      <c r="N16" s="364" t="s">
        <v>110</v>
      </c>
      <c r="O16" s="364"/>
      <c r="P16" s="364"/>
      <c r="Q16" s="364"/>
      <c r="R16" s="364"/>
      <c r="S16" s="364"/>
      <c r="T16" s="364"/>
      <c r="U16" s="364"/>
      <c r="V16" s="364"/>
      <c r="W16" s="364"/>
      <c r="X16" s="364"/>
      <c r="Y16" s="364"/>
    </row>
    <row r="17" spans="1:28" ht="16.350000000000001" customHeight="1" x14ac:dyDescent="0.2">
      <c r="A17" s="392" t="s">
        <v>108</v>
      </c>
      <c r="B17" s="392"/>
      <c r="C17" s="392"/>
      <c r="D17" s="392"/>
      <c r="E17" s="392"/>
      <c r="F17" s="392"/>
      <c r="G17" s="392"/>
      <c r="H17" s="363">
        <f>Mietvertrag!H25</f>
        <v>0</v>
      </c>
      <c r="I17" s="363"/>
      <c r="J17" s="363"/>
      <c r="K17" s="363"/>
      <c r="L17" s="363"/>
      <c r="M17" s="363"/>
      <c r="N17" s="365"/>
      <c r="O17" s="365"/>
      <c r="P17" s="365"/>
      <c r="Q17" s="365"/>
      <c r="R17" s="365"/>
      <c r="S17" s="365"/>
      <c r="T17" s="365"/>
      <c r="U17" s="365"/>
      <c r="V17" s="365"/>
      <c r="W17" s="365"/>
      <c r="X17" s="365"/>
      <c r="Y17" s="365"/>
    </row>
    <row r="18" spans="1:28" ht="16.350000000000001" customHeight="1" x14ac:dyDescent="0.2">
      <c r="A18" s="392" t="s">
        <v>109</v>
      </c>
      <c r="B18" s="392"/>
      <c r="C18" s="392"/>
      <c r="D18" s="392"/>
      <c r="E18" s="392"/>
      <c r="F18" s="392"/>
      <c r="G18" s="392"/>
      <c r="H18" s="363">
        <f>Mietvertrag!H26</f>
        <v>0</v>
      </c>
      <c r="I18" s="363"/>
      <c r="J18" s="363"/>
      <c r="K18" s="363"/>
      <c r="L18" s="363"/>
      <c r="M18" s="363"/>
      <c r="N18" s="365"/>
      <c r="O18" s="365"/>
      <c r="P18" s="365"/>
      <c r="Q18" s="365"/>
      <c r="R18" s="365"/>
      <c r="S18" s="365"/>
      <c r="T18" s="365"/>
      <c r="U18" s="365"/>
      <c r="V18" s="365"/>
      <c r="W18" s="365"/>
      <c r="X18" s="365"/>
      <c r="Y18" s="365"/>
    </row>
    <row r="19" spans="1:28" ht="5.85" customHeight="1" x14ac:dyDescent="0.2">
      <c r="K19" s="73"/>
      <c r="O19" s="73"/>
    </row>
    <row r="20" spans="1:28" ht="11.25" customHeight="1" x14ac:dyDescent="0.2">
      <c r="A20" s="63" t="s">
        <v>317</v>
      </c>
      <c r="I20" s="72" t="s">
        <v>363</v>
      </c>
      <c r="J20" s="70"/>
      <c r="K20" s="139"/>
      <c r="L20" s="72"/>
      <c r="N20" s="70"/>
      <c r="O20" s="139"/>
      <c r="P20" s="72"/>
    </row>
    <row r="21" spans="1:28" ht="5.85" customHeight="1" x14ac:dyDescent="0.2">
      <c r="K21" s="74"/>
      <c r="O21" s="74"/>
    </row>
    <row r="22" spans="1:28" ht="15" customHeight="1" x14ac:dyDescent="0.2">
      <c r="A22" s="371"/>
      <c r="B22" s="371"/>
      <c r="C22" s="371"/>
      <c r="D22" s="371" t="s">
        <v>290</v>
      </c>
      <c r="E22" s="371"/>
      <c r="F22" s="371"/>
      <c r="G22" s="371"/>
      <c r="H22" s="371"/>
      <c r="I22" s="371" t="s">
        <v>291</v>
      </c>
      <c r="J22" s="371"/>
      <c r="K22" s="371"/>
      <c r="L22" s="371" t="s">
        <v>292</v>
      </c>
      <c r="M22" s="371"/>
      <c r="N22" s="371"/>
      <c r="O22" s="371" t="s">
        <v>320</v>
      </c>
      <c r="P22" s="371"/>
      <c r="Q22" s="371"/>
      <c r="R22" s="371"/>
      <c r="S22" s="371" t="s">
        <v>316</v>
      </c>
      <c r="T22" s="371"/>
      <c r="U22" s="371"/>
      <c r="V22" s="371"/>
      <c r="W22" s="69"/>
      <c r="X22" s="69"/>
      <c r="Y22" s="69"/>
      <c r="Z22" s="69"/>
    </row>
    <row r="23" spans="1:28" ht="15" customHeight="1" x14ac:dyDescent="0.2">
      <c r="A23" s="278" t="s">
        <v>111</v>
      </c>
      <c r="B23" s="278"/>
      <c r="C23" s="278"/>
      <c r="D23" s="365">
        <v>1000</v>
      </c>
      <c r="E23" s="365"/>
      <c r="F23" s="365"/>
      <c r="G23" s="365"/>
      <c r="H23" s="65" t="s">
        <v>25</v>
      </c>
      <c r="I23" s="365">
        <f>Mietvertrag!W31</f>
        <v>0</v>
      </c>
      <c r="J23" s="365"/>
      <c r="K23" s="65" t="s">
        <v>293</v>
      </c>
      <c r="L23" s="390">
        <f>Mietvertrag!T86</f>
        <v>0</v>
      </c>
      <c r="M23" s="365"/>
      <c r="N23" s="65" t="s">
        <v>25</v>
      </c>
      <c r="O23" s="365">
        <f>IF(I24&lt;=0,0,I24)</f>
        <v>0</v>
      </c>
      <c r="P23" s="365"/>
      <c r="Q23" s="365"/>
      <c r="R23" s="65" t="s">
        <v>25</v>
      </c>
      <c r="S23" s="365">
        <f>IF(O24&gt;0,O24,0)</f>
        <v>0</v>
      </c>
      <c r="T23" s="365"/>
      <c r="U23" s="365"/>
      <c r="V23" s="65" t="s">
        <v>30</v>
      </c>
      <c r="W23" s="69"/>
      <c r="X23" s="69"/>
      <c r="Y23" s="69"/>
      <c r="Z23" s="69"/>
    </row>
    <row r="24" spans="1:28" ht="15" customHeight="1" x14ac:dyDescent="0.2">
      <c r="A24" s="278" t="s">
        <v>92</v>
      </c>
      <c r="B24" s="278"/>
      <c r="C24" s="278"/>
      <c r="D24" s="365"/>
      <c r="E24" s="365"/>
      <c r="F24" s="365"/>
      <c r="G24" s="365"/>
      <c r="H24" s="65" t="s">
        <v>25</v>
      </c>
      <c r="I24" s="388">
        <f>D24-D23-I23-L23</f>
        <v>-1000</v>
      </c>
      <c r="J24" s="389"/>
      <c r="K24" s="78"/>
      <c r="L24" s="391"/>
      <c r="M24" s="391"/>
      <c r="N24" s="155"/>
      <c r="O24" s="389">
        <f>O23*0.35</f>
        <v>0</v>
      </c>
      <c r="P24" s="389"/>
      <c r="Q24" s="389"/>
      <c r="R24" s="155" t="s">
        <v>30</v>
      </c>
      <c r="S24" s="278"/>
      <c r="T24" s="278"/>
      <c r="U24" s="278"/>
      <c r="V24" s="65"/>
      <c r="W24" s="69"/>
      <c r="X24" s="69"/>
      <c r="Y24" s="69"/>
      <c r="Z24" s="69"/>
    </row>
    <row r="25" spans="1:28" ht="5.85" customHeight="1" x14ac:dyDescent="0.2"/>
    <row r="26" spans="1:28" ht="11.25" customHeight="1" x14ac:dyDescent="0.2"/>
    <row r="27" spans="1:28" ht="60" customHeight="1" x14ac:dyDescent="0.2">
      <c r="A27" s="273" t="s">
        <v>318</v>
      </c>
      <c r="B27" s="273"/>
      <c r="C27" s="273"/>
      <c r="D27" s="273"/>
      <c r="E27" s="273"/>
      <c r="F27" s="273"/>
      <c r="G27" s="273"/>
      <c r="H27" s="380" t="s">
        <v>255</v>
      </c>
      <c r="I27" s="380"/>
      <c r="J27" s="380"/>
      <c r="K27" s="380" t="s">
        <v>256</v>
      </c>
      <c r="L27" s="380"/>
      <c r="M27" s="380"/>
      <c r="N27" s="71"/>
      <c r="O27" s="273" t="s">
        <v>280</v>
      </c>
      <c r="P27" s="273"/>
      <c r="Q27" s="273"/>
      <c r="R27" s="273"/>
      <c r="S27" s="273"/>
      <c r="T27" s="273"/>
      <c r="U27" s="273"/>
      <c r="V27" s="76" t="s">
        <v>129</v>
      </c>
      <c r="W27" s="380" t="s">
        <v>255</v>
      </c>
      <c r="X27" s="380"/>
      <c r="Y27" s="380"/>
      <c r="Z27" s="380" t="s">
        <v>256</v>
      </c>
      <c r="AA27" s="380"/>
      <c r="AB27" s="380"/>
    </row>
    <row r="28" spans="1:28" ht="16.350000000000001" customHeight="1" x14ac:dyDescent="0.2">
      <c r="A28" s="375" t="s">
        <v>112</v>
      </c>
      <c r="B28" s="375"/>
      <c r="C28" s="375"/>
      <c r="D28" s="375"/>
      <c r="E28" s="375"/>
      <c r="F28" s="375"/>
      <c r="G28" s="375"/>
      <c r="H28" s="365"/>
      <c r="I28" s="365"/>
      <c r="J28" s="365"/>
      <c r="K28" s="365"/>
      <c r="L28" s="365"/>
      <c r="M28" s="365"/>
      <c r="N28" s="30"/>
      <c r="O28" s="278" t="s">
        <v>265</v>
      </c>
      <c r="P28" s="278"/>
      <c r="Q28" s="278"/>
      <c r="R28" s="278"/>
      <c r="S28" s="278"/>
      <c r="T28" s="278"/>
      <c r="U28" s="278"/>
      <c r="V28" s="64">
        <v>2</v>
      </c>
      <c r="W28" s="372"/>
      <c r="X28" s="372"/>
      <c r="Y28" s="372"/>
      <c r="Z28" s="365"/>
      <c r="AA28" s="365"/>
      <c r="AB28" s="365"/>
    </row>
    <row r="29" spans="1:28" ht="16.350000000000001" customHeight="1" x14ac:dyDescent="0.2">
      <c r="A29" s="376" t="s">
        <v>113</v>
      </c>
      <c r="B29" s="376"/>
      <c r="C29" s="376"/>
      <c r="D29" s="376"/>
      <c r="E29" s="376"/>
      <c r="F29" s="376"/>
      <c r="G29" s="376"/>
      <c r="H29" s="348"/>
      <c r="I29" s="348"/>
      <c r="J29" s="348"/>
      <c r="K29" s="348"/>
      <c r="L29" s="348"/>
      <c r="M29" s="348"/>
      <c r="N29" s="30"/>
      <c r="O29" s="303" t="s">
        <v>266</v>
      </c>
      <c r="P29" s="303"/>
      <c r="Q29" s="303"/>
      <c r="R29" s="303"/>
      <c r="S29" s="303"/>
      <c r="T29" s="303"/>
      <c r="U29" s="303"/>
      <c r="V29" s="83">
        <v>1</v>
      </c>
      <c r="W29" s="373"/>
      <c r="X29" s="373"/>
      <c r="Y29" s="373"/>
      <c r="Z29" s="348"/>
      <c r="AA29" s="348"/>
      <c r="AB29" s="348"/>
    </row>
    <row r="30" spans="1:28" ht="16.350000000000001" customHeight="1" x14ac:dyDescent="0.2">
      <c r="A30" s="375" t="s">
        <v>116</v>
      </c>
      <c r="B30" s="375"/>
      <c r="C30" s="375"/>
      <c r="D30" s="375"/>
      <c r="E30" s="375"/>
      <c r="F30" s="375"/>
      <c r="G30" s="375"/>
      <c r="H30" s="365"/>
      <c r="I30" s="365"/>
      <c r="J30" s="365"/>
      <c r="K30" s="365"/>
      <c r="L30" s="365"/>
      <c r="M30" s="365"/>
      <c r="N30" s="30"/>
      <c r="O30" s="278" t="s">
        <v>267</v>
      </c>
      <c r="P30" s="278"/>
      <c r="Q30" s="278"/>
      <c r="R30" s="278"/>
      <c r="S30" s="278"/>
      <c r="T30" s="278"/>
      <c r="U30" s="278"/>
      <c r="V30" s="64" t="s">
        <v>286</v>
      </c>
      <c r="W30" s="372"/>
      <c r="X30" s="372"/>
      <c r="Y30" s="372"/>
      <c r="Z30" s="365"/>
      <c r="AA30" s="365"/>
      <c r="AB30" s="365"/>
    </row>
    <row r="31" spans="1:28" ht="16.350000000000001" customHeight="1" x14ac:dyDescent="0.2">
      <c r="A31" s="376" t="s">
        <v>132</v>
      </c>
      <c r="B31" s="376"/>
      <c r="C31" s="376"/>
      <c r="D31" s="376"/>
      <c r="E31" s="376"/>
      <c r="F31" s="376"/>
      <c r="G31" s="376"/>
      <c r="H31" s="348"/>
      <c r="I31" s="348"/>
      <c r="J31" s="348"/>
      <c r="K31" s="348"/>
      <c r="L31" s="348"/>
      <c r="M31" s="348"/>
      <c r="N31" s="30"/>
      <c r="O31" s="303" t="s">
        <v>268</v>
      </c>
      <c r="P31" s="303"/>
      <c r="Q31" s="303"/>
      <c r="R31" s="303"/>
      <c r="S31" s="303"/>
      <c r="T31" s="303"/>
      <c r="U31" s="303"/>
      <c r="V31" s="83" t="s">
        <v>286</v>
      </c>
      <c r="W31" s="373"/>
      <c r="X31" s="373"/>
      <c r="Y31" s="373"/>
      <c r="Z31" s="348"/>
      <c r="AA31" s="348"/>
      <c r="AB31" s="348"/>
    </row>
    <row r="32" spans="1:28" ht="16.350000000000001" customHeight="1" x14ac:dyDescent="0.2">
      <c r="A32" s="375" t="s">
        <v>295</v>
      </c>
      <c r="B32" s="375"/>
      <c r="C32" s="375"/>
      <c r="D32" s="375"/>
      <c r="E32" s="375"/>
      <c r="F32" s="375"/>
      <c r="G32" s="375"/>
      <c r="H32" s="365"/>
      <c r="I32" s="365"/>
      <c r="J32" s="365"/>
      <c r="K32" s="365"/>
      <c r="L32" s="365"/>
      <c r="M32" s="365"/>
      <c r="N32" s="30"/>
      <c r="O32" s="278" t="s">
        <v>269</v>
      </c>
      <c r="P32" s="278"/>
      <c r="Q32" s="278"/>
      <c r="R32" s="278"/>
      <c r="S32" s="278"/>
      <c r="T32" s="278"/>
      <c r="U32" s="278"/>
      <c r="V32" s="64" t="s">
        <v>286</v>
      </c>
      <c r="W32" s="372"/>
      <c r="X32" s="372"/>
      <c r="Y32" s="372"/>
      <c r="Z32" s="365"/>
      <c r="AA32" s="365"/>
      <c r="AB32" s="365"/>
    </row>
    <row r="33" spans="1:28" ht="16.350000000000001" customHeight="1" x14ac:dyDescent="0.2">
      <c r="A33" s="376" t="s">
        <v>294</v>
      </c>
      <c r="B33" s="376"/>
      <c r="C33" s="376"/>
      <c r="D33" s="376"/>
      <c r="E33" s="376"/>
      <c r="F33" s="376"/>
      <c r="G33" s="376"/>
      <c r="H33" s="348"/>
      <c r="I33" s="348"/>
      <c r="J33" s="348"/>
      <c r="K33" s="348"/>
      <c r="L33" s="348"/>
      <c r="M33" s="348"/>
      <c r="N33" s="30"/>
      <c r="O33" s="303" t="s">
        <v>274</v>
      </c>
      <c r="P33" s="303"/>
      <c r="Q33" s="303"/>
      <c r="R33" s="303"/>
      <c r="S33" s="303"/>
      <c r="T33" s="303"/>
      <c r="U33" s="303"/>
      <c r="V33" s="83">
        <v>1</v>
      </c>
      <c r="W33" s="373"/>
      <c r="X33" s="373"/>
      <c r="Y33" s="373"/>
      <c r="Z33" s="348"/>
      <c r="AA33" s="348"/>
      <c r="AB33" s="348"/>
    </row>
    <row r="34" spans="1:28" ht="16.350000000000001" customHeight="1" x14ac:dyDescent="0.2">
      <c r="A34" s="375" t="s">
        <v>211</v>
      </c>
      <c r="B34" s="375"/>
      <c r="C34" s="375"/>
      <c r="D34" s="375"/>
      <c r="E34" s="375"/>
      <c r="F34" s="375"/>
      <c r="G34" s="375"/>
      <c r="H34" s="365"/>
      <c r="I34" s="365"/>
      <c r="J34" s="365"/>
      <c r="K34" s="365"/>
      <c r="L34" s="365"/>
      <c r="M34" s="365"/>
      <c r="N34" s="30"/>
      <c r="O34" s="278" t="s">
        <v>273</v>
      </c>
      <c r="P34" s="278"/>
      <c r="Q34" s="278"/>
      <c r="R34" s="278"/>
      <c r="S34" s="278"/>
      <c r="T34" s="278"/>
      <c r="U34" s="278"/>
      <c r="V34" s="64">
        <v>1</v>
      </c>
      <c r="W34" s="372"/>
      <c r="X34" s="372"/>
      <c r="Y34" s="372"/>
      <c r="Z34" s="365"/>
      <c r="AA34" s="365"/>
      <c r="AB34" s="365"/>
    </row>
    <row r="35" spans="1:28" ht="16.350000000000001" customHeight="1" x14ac:dyDescent="0.2">
      <c r="A35" s="376" t="s">
        <v>114</v>
      </c>
      <c r="B35" s="376"/>
      <c r="C35" s="376"/>
      <c r="D35" s="376"/>
      <c r="E35" s="376"/>
      <c r="F35" s="376"/>
      <c r="G35" s="376"/>
      <c r="H35" s="348"/>
      <c r="I35" s="348"/>
      <c r="J35" s="348"/>
      <c r="K35" s="348"/>
      <c r="L35" s="348"/>
      <c r="M35" s="348"/>
      <c r="N35" s="30"/>
      <c r="O35" s="303" t="s">
        <v>270</v>
      </c>
      <c r="P35" s="303"/>
      <c r="Q35" s="303"/>
      <c r="R35" s="303"/>
      <c r="S35" s="303"/>
      <c r="T35" s="303"/>
      <c r="U35" s="303"/>
      <c r="V35" s="83">
        <v>1</v>
      </c>
      <c r="W35" s="373"/>
      <c r="X35" s="373"/>
      <c r="Y35" s="373"/>
      <c r="Z35" s="348"/>
      <c r="AA35" s="348"/>
      <c r="AB35" s="348"/>
    </row>
    <row r="36" spans="1:28" ht="16.350000000000001" customHeight="1" x14ac:dyDescent="0.2">
      <c r="A36" s="375" t="s">
        <v>115</v>
      </c>
      <c r="B36" s="375"/>
      <c r="C36" s="375"/>
      <c r="D36" s="375"/>
      <c r="E36" s="375"/>
      <c r="F36" s="375"/>
      <c r="G36" s="375"/>
      <c r="H36" s="365"/>
      <c r="I36" s="365"/>
      <c r="J36" s="365"/>
      <c r="K36" s="365"/>
      <c r="L36" s="365"/>
      <c r="M36" s="365"/>
      <c r="N36" s="30"/>
      <c r="O36" s="278" t="s">
        <v>271</v>
      </c>
      <c r="P36" s="278"/>
      <c r="Q36" s="278"/>
      <c r="R36" s="278"/>
      <c r="S36" s="278"/>
      <c r="T36" s="278"/>
      <c r="U36" s="278"/>
      <c r="V36" s="64">
        <v>1</v>
      </c>
      <c r="W36" s="372"/>
      <c r="X36" s="372"/>
      <c r="Y36" s="372"/>
      <c r="Z36" s="365"/>
      <c r="AA36" s="365"/>
      <c r="AB36" s="365"/>
    </row>
    <row r="37" spans="1:28" ht="16.350000000000001" customHeight="1" x14ac:dyDescent="0.2">
      <c r="A37" s="376" t="s">
        <v>254</v>
      </c>
      <c r="B37" s="376"/>
      <c r="C37" s="376"/>
      <c r="D37" s="376"/>
      <c r="E37" s="376"/>
      <c r="F37" s="376"/>
      <c r="G37" s="376"/>
      <c r="H37" s="348"/>
      <c r="I37" s="348"/>
      <c r="J37" s="348"/>
      <c r="K37" s="348"/>
      <c r="L37" s="348"/>
      <c r="M37" s="348"/>
      <c r="N37" s="30"/>
      <c r="O37" s="303" t="s">
        <v>272</v>
      </c>
      <c r="P37" s="303"/>
      <c r="Q37" s="303"/>
      <c r="R37" s="303"/>
      <c r="S37" s="303"/>
      <c r="T37" s="303"/>
      <c r="U37" s="303"/>
      <c r="V37" s="83">
        <v>2</v>
      </c>
      <c r="W37" s="373"/>
      <c r="X37" s="373"/>
      <c r="Y37" s="373"/>
      <c r="Z37" s="348"/>
      <c r="AA37" s="348"/>
      <c r="AB37" s="348"/>
    </row>
    <row r="38" spans="1:28" ht="16.350000000000001" customHeight="1" x14ac:dyDescent="0.2">
      <c r="A38" s="375" t="s">
        <v>253</v>
      </c>
      <c r="B38" s="375"/>
      <c r="C38" s="375"/>
      <c r="D38" s="375"/>
      <c r="E38" s="375"/>
      <c r="F38" s="375"/>
      <c r="G38" s="375"/>
      <c r="H38" s="365"/>
      <c r="I38" s="365"/>
      <c r="J38" s="365"/>
      <c r="K38" s="365"/>
      <c r="L38" s="365"/>
      <c r="M38" s="365"/>
      <c r="N38" s="30"/>
      <c r="O38" s="278" t="s">
        <v>275</v>
      </c>
      <c r="P38" s="278"/>
      <c r="Q38" s="278"/>
      <c r="R38" s="278"/>
      <c r="S38" s="278"/>
      <c r="T38" s="278"/>
      <c r="U38" s="278"/>
      <c r="V38" s="64">
        <v>1</v>
      </c>
      <c r="W38" s="372"/>
      <c r="X38" s="372"/>
      <c r="Y38" s="372"/>
      <c r="Z38" s="365"/>
      <c r="AA38" s="365"/>
      <c r="AB38" s="365"/>
    </row>
    <row r="39" spans="1:28" ht="16.350000000000001" customHeight="1" x14ac:dyDescent="0.2">
      <c r="A39" s="376" t="s">
        <v>119</v>
      </c>
      <c r="B39" s="376"/>
      <c r="C39" s="376"/>
      <c r="D39" s="376"/>
      <c r="E39" s="376"/>
      <c r="F39" s="376"/>
      <c r="G39" s="376"/>
      <c r="H39" s="348"/>
      <c r="I39" s="348"/>
      <c r="J39" s="348"/>
      <c r="K39" s="348"/>
      <c r="L39" s="348"/>
      <c r="M39" s="348"/>
      <c r="N39" s="30"/>
      <c r="O39" s="303" t="s">
        <v>276</v>
      </c>
      <c r="P39" s="303"/>
      <c r="Q39" s="303"/>
      <c r="R39" s="303"/>
      <c r="S39" s="303"/>
      <c r="T39" s="303"/>
      <c r="U39" s="303"/>
      <c r="V39" s="83">
        <v>1</v>
      </c>
      <c r="W39" s="373"/>
      <c r="X39" s="373"/>
      <c r="Y39" s="373"/>
      <c r="Z39" s="348"/>
      <c r="AA39" s="348"/>
      <c r="AB39" s="348"/>
    </row>
    <row r="40" spans="1:28" ht="16.350000000000001" customHeight="1" x14ac:dyDescent="0.2">
      <c r="A40" s="375" t="s">
        <v>288</v>
      </c>
      <c r="B40" s="375"/>
      <c r="C40" s="375"/>
      <c r="D40" s="375"/>
      <c r="E40" s="375"/>
      <c r="F40" s="375"/>
      <c r="G40" s="375"/>
      <c r="H40" s="365"/>
      <c r="I40" s="365"/>
      <c r="J40" s="365"/>
      <c r="K40" s="365"/>
      <c r="L40" s="365"/>
      <c r="M40" s="365"/>
      <c r="N40" s="30"/>
      <c r="O40" s="278" t="s">
        <v>118</v>
      </c>
      <c r="P40" s="278"/>
      <c r="Q40" s="278"/>
      <c r="R40" s="278"/>
      <c r="S40" s="278"/>
      <c r="T40" s="278"/>
      <c r="U40" s="278"/>
      <c r="V40" s="64">
        <v>1</v>
      </c>
      <c r="W40" s="372"/>
      <c r="X40" s="372"/>
      <c r="Y40" s="372"/>
      <c r="Z40" s="365"/>
      <c r="AA40" s="365"/>
      <c r="AB40" s="365"/>
    </row>
    <row r="41" spans="1:28" ht="16.350000000000001" customHeight="1" x14ac:dyDescent="0.2">
      <c r="A41" s="376" t="s">
        <v>120</v>
      </c>
      <c r="B41" s="376"/>
      <c r="C41" s="376"/>
      <c r="D41" s="376"/>
      <c r="E41" s="376"/>
      <c r="F41" s="376"/>
      <c r="G41" s="376"/>
      <c r="H41" s="348"/>
      <c r="I41" s="348"/>
      <c r="J41" s="348"/>
      <c r="K41" s="348"/>
      <c r="L41" s="348"/>
      <c r="M41" s="348"/>
      <c r="N41" s="30"/>
      <c r="O41" s="303" t="s">
        <v>277</v>
      </c>
      <c r="P41" s="303"/>
      <c r="Q41" s="303"/>
      <c r="R41" s="303"/>
      <c r="S41" s="303"/>
      <c r="T41" s="303"/>
      <c r="U41" s="303"/>
      <c r="V41" s="83">
        <v>1</v>
      </c>
      <c r="W41" s="373"/>
      <c r="X41" s="373"/>
      <c r="Y41" s="373"/>
      <c r="Z41" s="348"/>
      <c r="AA41" s="348"/>
      <c r="AB41" s="348"/>
    </row>
    <row r="42" spans="1:28" ht="16.350000000000001" customHeight="1" x14ac:dyDescent="0.2">
      <c r="A42" s="375" t="s">
        <v>127</v>
      </c>
      <c r="B42" s="375"/>
      <c r="C42" s="375"/>
      <c r="D42" s="375"/>
      <c r="E42" s="375"/>
      <c r="F42" s="375"/>
      <c r="G42" s="375"/>
      <c r="H42" s="365"/>
      <c r="I42" s="365"/>
      <c r="J42" s="365"/>
      <c r="K42" s="365"/>
      <c r="L42" s="365"/>
      <c r="M42" s="365"/>
      <c r="N42" s="30"/>
      <c r="O42" s="278" t="s">
        <v>278</v>
      </c>
      <c r="P42" s="278"/>
      <c r="Q42" s="278"/>
      <c r="R42" s="278"/>
      <c r="S42" s="278"/>
      <c r="T42" s="278"/>
      <c r="U42" s="278"/>
      <c r="V42" s="64">
        <v>4</v>
      </c>
      <c r="W42" s="372"/>
      <c r="X42" s="372"/>
      <c r="Y42" s="372"/>
      <c r="Z42" s="365"/>
      <c r="AA42" s="365"/>
      <c r="AB42" s="365"/>
    </row>
    <row r="43" spans="1:28" ht="15" customHeight="1" x14ac:dyDescent="0.2">
      <c r="A43" s="376" t="s">
        <v>121</v>
      </c>
      <c r="B43" s="376"/>
      <c r="C43" s="376"/>
      <c r="D43" s="376"/>
      <c r="E43" s="376"/>
      <c r="F43" s="376"/>
      <c r="G43" s="376"/>
      <c r="H43" s="348"/>
      <c r="I43" s="348"/>
      <c r="J43" s="348"/>
      <c r="K43" s="348"/>
      <c r="L43" s="348"/>
      <c r="M43" s="348"/>
      <c r="N43" s="30"/>
      <c r="O43" s="303" t="s">
        <v>279</v>
      </c>
      <c r="P43" s="303"/>
      <c r="Q43" s="303"/>
      <c r="R43" s="303"/>
      <c r="S43" s="303"/>
      <c r="T43" s="303"/>
      <c r="U43" s="303"/>
      <c r="V43" s="83" t="s">
        <v>286</v>
      </c>
      <c r="W43" s="373"/>
      <c r="X43" s="373"/>
      <c r="Y43" s="373"/>
      <c r="Z43" s="348"/>
      <c r="AA43" s="348"/>
      <c r="AB43" s="348"/>
    </row>
    <row r="44" spans="1:28" ht="15" customHeight="1" x14ac:dyDescent="0.2">
      <c r="A44" s="375" t="s">
        <v>130</v>
      </c>
      <c r="B44" s="375"/>
      <c r="C44" s="375"/>
      <c r="D44" s="375"/>
      <c r="E44" s="375"/>
      <c r="F44" s="375"/>
      <c r="G44" s="375"/>
      <c r="H44" s="365"/>
      <c r="I44" s="365"/>
      <c r="J44" s="365"/>
      <c r="K44" s="365"/>
      <c r="L44" s="365"/>
      <c r="M44" s="365"/>
      <c r="N44" s="30"/>
      <c r="O44" s="278" t="s">
        <v>281</v>
      </c>
      <c r="P44" s="278"/>
      <c r="Q44" s="278"/>
      <c r="R44" s="278"/>
      <c r="S44" s="278"/>
      <c r="T44" s="278"/>
      <c r="U44" s="278"/>
      <c r="V44" s="64" t="s">
        <v>286</v>
      </c>
      <c r="W44" s="372"/>
      <c r="X44" s="372"/>
      <c r="Y44" s="372"/>
      <c r="Z44" s="365"/>
      <c r="AA44" s="365"/>
      <c r="AB44" s="365"/>
    </row>
    <row r="45" spans="1:28" ht="15" customHeight="1" x14ac:dyDescent="0.2">
      <c r="A45" s="376" t="s">
        <v>122</v>
      </c>
      <c r="B45" s="376"/>
      <c r="C45" s="376"/>
      <c r="D45" s="376"/>
      <c r="E45" s="376"/>
      <c r="F45" s="376"/>
      <c r="G45" s="376"/>
      <c r="H45" s="348"/>
      <c r="I45" s="348"/>
      <c r="J45" s="348"/>
      <c r="K45" s="348"/>
      <c r="L45" s="348"/>
      <c r="M45" s="348"/>
      <c r="N45" s="30"/>
      <c r="O45" s="303" t="s">
        <v>282</v>
      </c>
      <c r="P45" s="303"/>
      <c r="Q45" s="303"/>
      <c r="R45" s="303"/>
      <c r="S45" s="303"/>
      <c r="T45" s="303"/>
      <c r="U45" s="303"/>
      <c r="V45" s="83">
        <v>4</v>
      </c>
      <c r="W45" s="373"/>
      <c r="X45" s="373"/>
      <c r="Y45" s="373"/>
      <c r="Z45" s="348"/>
      <c r="AA45" s="348"/>
      <c r="AB45" s="348"/>
    </row>
    <row r="46" spans="1:28" ht="15" customHeight="1" x14ac:dyDescent="0.2">
      <c r="A46" s="375" t="s">
        <v>134</v>
      </c>
      <c r="B46" s="375"/>
      <c r="C46" s="375"/>
      <c r="D46" s="375"/>
      <c r="E46" s="375"/>
      <c r="F46" s="375"/>
      <c r="G46" s="375"/>
      <c r="H46" s="365"/>
      <c r="I46" s="365"/>
      <c r="J46" s="365"/>
      <c r="K46" s="365"/>
      <c r="L46" s="365"/>
      <c r="M46" s="365"/>
      <c r="N46" s="30"/>
      <c r="O46" s="278" t="s">
        <v>283</v>
      </c>
      <c r="P46" s="278"/>
      <c r="Q46" s="278"/>
      <c r="R46" s="278"/>
      <c r="S46" s="278"/>
      <c r="T46" s="278"/>
      <c r="U46" s="278"/>
      <c r="V46" s="64">
        <v>1</v>
      </c>
      <c r="W46" s="372"/>
      <c r="X46" s="372"/>
      <c r="Y46" s="372"/>
      <c r="Z46" s="365"/>
      <c r="AA46" s="365"/>
      <c r="AB46" s="365"/>
    </row>
    <row r="47" spans="1:28" ht="15" customHeight="1" x14ac:dyDescent="0.2">
      <c r="A47" s="376" t="s">
        <v>126</v>
      </c>
      <c r="B47" s="376"/>
      <c r="C47" s="376"/>
      <c r="D47" s="376"/>
      <c r="E47" s="376"/>
      <c r="F47" s="376"/>
      <c r="G47" s="376"/>
      <c r="H47" s="348"/>
      <c r="I47" s="348"/>
      <c r="J47" s="348"/>
      <c r="K47" s="348"/>
      <c r="L47" s="348"/>
      <c r="M47" s="348"/>
      <c r="N47" s="30"/>
      <c r="O47" s="303" t="s">
        <v>133</v>
      </c>
      <c r="P47" s="303"/>
      <c r="Q47" s="303"/>
      <c r="R47" s="303"/>
      <c r="S47" s="303"/>
      <c r="T47" s="303"/>
      <c r="U47" s="303"/>
      <c r="V47" s="83">
        <v>1</v>
      </c>
      <c r="W47" s="373"/>
      <c r="X47" s="373"/>
      <c r="Y47" s="373"/>
      <c r="Z47" s="348"/>
      <c r="AA47" s="348"/>
      <c r="AB47" s="348"/>
    </row>
    <row r="48" spans="1:28" ht="15" customHeight="1" x14ac:dyDescent="0.2">
      <c r="A48" s="375" t="s">
        <v>125</v>
      </c>
      <c r="B48" s="375"/>
      <c r="C48" s="375"/>
      <c r="D48" s="375"/>
      <c r="E48" s="375"/>
      <c r="F48" s="375"/>
      <c r="G48" s="375"/>
      <c r="H48" s="365"/>
      <c r="I48" s="365"/>
      <c r="J48" s="365"/>
      <c r="K48" s="365"/>
      <c r="L48" s="365"/>
      <c r="M48" s="365"/>
      <c r="N48" s="30"/>
      <c r="O48" s="278" t="s">
        <v>117</v>
      </c>
      <c r="P48" s="278"/>
      <c r="Q48" s="278"/>
      <c r="R48" s="278"/>
      <c r="S48" s="278"/>
      <c r="T48" s="278"/>
      <c r="U48" s="278"/>
      <c r="V48" s="64" t="s">
        <v>286</v>
      </c>
      <c r="W48" s="372"/>
      <c r="X48" s="372"/>
      <c r="Y48" s="372"/>
      <c r="Z48" s="365"/>
      <c r="AA48" s="365"/>
      <c r="AB48" s="365"/>
    </row>
    <row r="49" spans="1:29" ht="15" customHeight="1" x14ac:dyDescent="0.2">
      <c r="A49" s="376" t="s">
        <v>212</v>
      </c>
      <c r="B49" s="376"/>
      <c r="C49" s="376"/>
      <c r="D49" s="376"/>
      <c r="E49" s="376"/>
      <c r="F49" s="376"/>
      <c r="G49" s="376"/>
      <c r="H49" s="348"/>
      <c r="I49" s="348"/>
      <c r="J49" s="348"/>
      <c r="K49" s="348"/>
      <c r="L49" s="348"/>
      <c r="M49" s="348"/>
      <c r="N49" s="30"/>
      <c r="O49" s="303" t="s">
        <v>284</v>
      </c>
      <c r="P49" s="303"/>
      <c r="Q49" s="303"/>
      <c r="R49" s="303"/>
      <c r="S49" s="303"/>
      <c r="T49" s="303"/>
      <c r="U49" s="303"/>
      <c r="V49" s="83" t="s">
        <v>286</v>
      </c>
      <c r="W49" s="373"/>
      <c r="X49" s="373"/>
      <c r="Y49" s="373"/>
      <c r="Z49" s="348"/>
      <c r="AA49" s="348"/>
      <c r="AB49" s="348"/>
    </row>
    <row r="50" spans="1:29" ht="15" customHeight="1" x14ac:dyDescent="0.2">
      <c r="A50" s="375" t="s">
        <v>123</v>
      </c>
      <c r="B50" s="375"/>
      <c r="C50" s="375"/>
      <c r="D50" s="375"/>
      <c r="E50" s="375"/>
      <c r="F50" s="375"/>
      <c r="G50" s="375"/>
      <c r="H50" s="365"/>
      <c r="I50" s="365"/>
      <c r="J50" s="365"/>
      <c r="K50" s="365"/>
      <c r="L50" s="365"/>
      <c r="M50" s="365"/>
      <c r="N50" s="30"/>
      <c r="O50" s="278" t="s">
        <v>128</v>
      </c>
      <c r="P50" s="278"/>
      <c r="Q50" s="278"/>
      <c r="R50" s="278"/>
      <c r="S50" s="278"/>
      <c r="T50" s="278"/>
      <c r="U50" s="278"/>
      <c r="V50" s="64" t="s">
        <v>286</v>
      </c>
      <c r="W50" s="372"/>
      <c r="X50" s="372"/>
      <c r="Y50" s="372"/>
      <c r="Z50" s="365"/>
      <c r="AA50" s="365"/>
      <c r="AB50" s="365"/>
    </row>
    <row r="51" spans="1:29" ht="15" customHeight="1" x14ac:dyDescent="0.2">
      <c r="A51" s="376" t="s">
        <v>124</v>
      </c>
      <c r="B51" s="376"/>
      <c r="C51" s="376"/>
      <c r="D51" s="376"/>
      <c r="E51" s="376"/>
      <c r="F51" s="376"/>
      <c r="G51" s="376"/>
      <c r="H51" s="348"/>
      <c r="I51" s="348"/>
      <c r="J51" s="348"/>
      <c r="K51" s="348"/>
      <c r="L51" s="348"/>
      <c r="M51" s="348"/>
      <c r="N51" s="30"/>
      <c r="O51" s="303" t="s">
        <v>296</v>
      </c>
      <c r="P51" s="303"/>
      <c r="Q51" s="303"/>
      <c r="R51" s="303"/>
      <c r="S51" s="303"/>
      <c r="T51" s="303"/>
      <c r="U51" s="303"/>
      <c r="V51" s="83" t="s">
        <v>286</v>
      </c>
      <c r="W51" s="373"/>
      <c r="X51" s="373"/>
      <c r="Y51" s="373"/>
      <c r="Z51" s="348"/>
      <c r="AA51" s="348"/>
      <c r="AB51" s="348"/>
    </row>
    <row r="52" spans="1:29" ht="15" customHeight="1" x14ac:dyDescent="0.2">
      <c r="A52" s="375" t="s">
        <v>287</v>
      </c>
      <c r="B52" s="375"/>
      <c r="C52" s="375"/>
      <c r="D52" s="375"/>
      <c r="E52" s="375"/>
      <c r="F52" s="375"/>
      <c r="G52" s="375"/>
      <c r="H52" s="365"/>
      <c r="I52" s="365"/>
      <c r="J52" s="365"/>
      <c r="K52" s="365"/>
      <c r="L52" s="365"/>
      <c r="M52" s="365"/>
      <c r="N52" s="30"/>
      <c r="O52" s="278"/>
      <c r="P52" s="278"/>
      <c r="Q52" s="278"/>
      <c r="R52" s="278"/>
      <c r="S52" s="278"/>
      <c r="T52" s="278"/>
      <c r="U52" s="278"/>
      <c r="V52" s="87"/>
      <c r="W52" s="325"/>
      <c r="X52" s="325"/>
      <c r="Y52" s="325"/>
      <c r="Z52" s="278"/>
      <c r="AA52" s="278"/>
      <c r="AB52" s="278"/>
    </row>
    <row r="53" spans="1:29" ht="15" customHeight="1" x14ac:dyDescent="0.2">
      <c r="A53" s="489" t="s">
        <v>364</v>
      </c>
      <c r="B53" s="490"/>
      <c r="C53" s="490"/>
      <c r="D53" s="490"/>
      <c r="E53" s="490"/>
      <c r="F53" s="490"/>
      <c r="G53" s="491"/>
      <c r="H53" s="492"/>
      <c r="I53" s="493"/>
      <c r="J53" s="494"/>
      <c r="K53" s="492"/>
      <c r="L53" s="493"/>
      <c r="M53" s="494"/>
      <c r="N53" s="33"/>
      <c r="O53" s="33"/>
      <c r="P53" s="33"/>
      <c r="Q53" s="33"/>
      <c r="R53" s="33"/>
      <c r="S53" s="33"/>
      <c r="T53" s="33"/>
      <c r="U53" s="33"/>
      <c r="V53" s="33"/>
      <c r="W53" s="33"/>
      <c r="X53" s="33"/>
      <c r="Y53" s="33"/>
      <c r="Z53" s="33"/>
    </row>
    <row r="54" spans="1:29" ht="64.5" customHeight="1" x14ac:dyDescent="0.2">
      <c r="A54" s="371" t="s">
        <v>319</v>
      </c>
      <c r="B54" s="371"/>
      <c r="C54" s="371"/>
      <c r="D54" s="371"/>
      <c r="E54" s="371"/>
      <c r="F54" s="371"/>
      <c r="G54" s="95" t="s">
        <v>204</v>
      </c>
      <c r="H54" s="386" t="s">
        <v>255</v>
      </c>
      <c r="I54" s="386"/>
      <c r="J54" s="386"/>
      <c r="K54" s="386" t="s">
        <v>256</v>
      </c>
      <c r="L54" s="386"/>
      <c r="M54" s="386"/>
      <c r="N54" s="71"/>
      <c r="O54" s="387"/>
      <c r="P54" s="387"/>
      <c r="Q54" s="387"/>
      <c r="R54" s="387"/>
      <c r="S54" s="387"/>
      <c r="T54" s="387"/>
      <c r="U54" s="387"/>
      <c r="V54" s="95" t="s">
        <v>204</v>
      </c>
      <c r="W54" s="386" t="s">
        <v>255</v>
      </c>
      <c r="X54" s="386"/>
      <c r="Y54" s="386"/>
      <c r="Z54" s="386" t="s">
        <v>256</v>
      </c>
      <c r="AA54" s="386"/>
      <c r="AB54" s="386"/>
    </row>
    <row r="55" spans="1:29" ht="15" customHeight="1" x14ac:dyDescent="0.2">
      <c r="A55" s="278" t="s">
        <v>219</v>
      </c>
      <c r="B55" s="278"/>
      <c r="C55" s="278"/>
      <c r="D55" s="278"/>
      <c r="E55" s="278"/>
      <c r="F55" s="278"/>
      <c r="G55" s="59">
        <f>Mietvertrag!Z49</f>
        <v>0</v>
      </c>
      <c r="H55" s="372"/>
      <c r="I55" s="372"/>
      <c r="J55" s="372"/>
      <c r="K55" s="394"/>
      <c r="L55" s="394"/>
      <c r="M55" s="394"/>
      <c r="N55" s="37"/>
      <c r="O55" s="278" t="s">
        <v>260</v>
      </c>
      <c r="P55" s="278"/>
      <c r="Q55" s="278"/>
      <c r="R55" s="278"/>
      <c r="S55" s="278"/>
      <c r="T55" s="278"/>
      <c r="U55" s="278"/>
      <c r="V55" s="59">
        <f>Mietvertrag!Z66</f>
        <v>0</v>
      </c>
      <c r="W55" s="393"/>
      <c r="X55" s="393"/>
      <c r="Y55" s="393"/>
      <c r="Z55" s="372"/>
      <c r="AA55" s="372"/>
      <c r="AB55" s="372"/>
      <c r="AC55" s="69"/>
    </row>
    <row r="56" spans="1:29" ht="15" customHeight="1" x14ac:dyDescent="0.2">
      <c r="A56" s="303" t="s">
        <v>216</v>
      </c>
      <c r="B56" s="303"/>
      <c r="C56" s="303"/>
      <c r="D56" s="303"/>
      <c r="E56" s="303"/>
      <c r="F56" s="303"/>
      <c r="G56" s="58">
        <f>Mietvertrag!Z52</f>
        <v>0</v>
      </c>
      <c r="H56" s="373"/>
      <c r="I56" s="373"/>
      <c r="J56" s="373"/>
      <c r="K56" s="395"/>
      <c r="L56" s="395"/>
      <c r="M56" s="395"/>
      <c r="N56" s="37"/>
      <c r="O56" s="303" t="s">
        <v>187</v>
      </c>
      <c r="P56" s="303"/>
      <c r="Q56" s="303"/>
      <c r="R56" s="303"/>
      <c r="S56" s="303"/>
      <c r="T56" s="303"/>
      <c r="U56" s="303"/>
      <c r="V56" s="58">
        <f>Mietvertrag!Z67</f>
        <v>0</v>
      </c>
      <c r="W56" s="398"/>
      <c r="X56" s="398"/>
      <c r="Y56" s="398"/>
      <c r="Z56" s="373"/>
      <c r="AA56" s="373"/>
      <c r="AB56" s="373"/>
      <c r="AC56" s="69"/>
    </row>
    <row r="57" spans="1:29" ht="15" customHeight="1" x14ac:dyDescent="0.2">
      <c r="A57" s="278" t="s">
        <v>252</v>
      </c>
      <c r="B57" s="278"/>
      <c r="C57" s="278"/>
      <c r="D57" s="278"/>
      <c r="E57" s="278"/>
      <c r="F57" s="278"/>
      <c r="G57" s="59">
        <f>Mietvertrag!Z53</f>
        <v>0</v>
      </c>
      <c r="H57" s="372"/>
      <c r="I57" s="372"/>
      <c r="J57" s="372"/>
      <c r="K57" s="394"/>
      <c r="L57" s="394"/>
      <c r="M57" s="394"/>
      <c r="N57" s="37"/>
      <c r="O57" s="278" t="s">
        <v>261</v>
      </c>
      <c r="P57" s="278"/>
      <c r="Q57" s="278"/>
      <c r="R57" s="278"/>
      <c r="S57" s="278"/>
      <c r="T57" s="278"/>
      <c r="U57" s="278"/>
      <c r="V57" s="59">
        <f>Mietvertrag!Z68</f>
        <v>0</v>
      </c>
      <c r="W57" s="393"/>
      <c r="X57" s="393"/>
      <c r="Y57" s="393"/>
      <c r="Z57" s="372"/>
      <c r="AA57" s="372"/>
      <c r="AB57" s="372"/>
      <c r="AC57" s="69"/>
    </row>
    <row r="58" spans="1:29" ht="15" customHeight="1" x14ac:dyDescent="0.2">
      <c r="A58" s="303" t="s">
        <v>180</v>
      </c>
      <c r="B58" s="303"/>
      <c r="C58" s="303"/>
      <c r="D58" s="303"/>
      <c r="E58" s="303"/>
      <c r="F58" s="303"/>
      <c r="G58" s="58">
        <f>Mietvertrag!Z54</f>
        <v>0</v>
      </c>
      <c r="H58" s="373"/>
      <c r="I58" s="373"/>
      <c r="J58" s="373"/>
      <c r="K58" s="395"/>
      <c r="L58" s="395"/>
      <c r="M58" s="395"/>
      <c r="N58" s="37"/>
      <c r="O58" s="303" t="s">
        <v>262</v>
      </c>
      <c r="P58" s="303"/>
      <c r="Q58" s="303"/>
      <c r="R58" s="303"/>
      <c r="S58" s="303"/>
      <c r="T58" s="303"/>
      <c r="U58" s="303"/>
      <c r="V58" s="58">
        <f>Mietvertrag!Z69</f>
        <v>0</v>
      </c>
      <c r="W58" s="398"/>
      <c r="X58" s="398"/>
      <c r="Y58" s="398"/>
      <c r="Z58" s="373"/>
      <c r="AA58" s="373"/>
      <c r="AB58" s="373"/>
      <c r="AC58" s="69"/>
    </row>
    <row r="59" spans="1:29" ht="15" customHeight="1" x14ac:dyDescent="0.2">
      <c r="A59" s="278" t="s">
        <v>259</v>
      </c>
      <c r="B59" s="278"/>
      <c r="C59" s="278"/>
      <c r="D59" s="278"/>
      <c r="E59" s="278"/>
      <c r="F59" s="278"/>
      <c r="G59" s="59">
        <f>Mietvertrag!Z55</f>
        <v>0</v>
      </c>
      <c r="H59" s="372"/>
      <c r="I59" s="372"/>
      <c r="J59" s="372"/>
      <c r="K59" s="394"/>
      <c r="L59" s="394"/>
      <c r="M59" s="394"/>
      <c r="N59" s="37"/>
      <c r="O59" s="396" t="s">
        <v>206</v>
      </c>
      <c r="P59" s="396"/>
      <c r="Q59" s="396"/>
      <c r="R59" s="396"/>
      <c r="S59" s="396"/>
      <c r="T59" s="396"/>
      <c r="U59" s="396"/>
      <c r="V59" s="59">
        <f>Mietvertrag!Z70</f>
        <v>0</v>
      </c>
      <c r="W59" s="393"/>
      <c r="X59" s="393"/>
      <c r="Y59" s="393"/>
      <c r="Z59" s="372"/>
      <c r="AA59" s="372"/>
      <c r="AB59" s="372"/>
      <c r="AC59" s="69"/>
    </row>
    <row r="60" spans="1:29" ht="15" customHeight="1" x14ac:dyDescent="0.2">
      <c r="A60" s="303" t="s">
        <v>131</v>
      </c>
      <c r="B60" s="303"/>
      <c r="C60" s="303"/>
      <c r="D60" s="303"/>
      <c r="E60" s="303"/>
      <c r="F60" s="303"/>
      <c r="G60" s="58">
        <f>Mietvertrag!Z56</f>
        <v>0</v>
      </c>
      <c r="H60" s="373"/>
      <c r="I60" s="373"/>
      <c r="J60" s="373"/>
      <c r="K60" s="395"/>
      <c r="L60" s="395"/>
      <c r="M60" s="395"/>
      <c r="N60" s="37"/>
      <c r="O60" s="397" t="s">
        <v>257</v>
      </c>
      <c r="P60" s="397"/>
      <c r="Q60" s="397"/>
      <c r="R60" s="397"/>
      <c r="S60" s="397"/>
      <c r="T60" s="397"/>
      <c r="U60" s="397"/>
      <c r="V60" s="58">
        <f>Mietvertrag!Z71</f>
        <v>0</v>
      </c>
      <c r="W60" s="398"/>
      <c r="X60" s="398"/>
      <c r="Y60" s="398"/>
      <c r="Z60" s="373"/>
      <c r="AA60" s="373"/>
      <c r="AB60" s="373"/>
      <c r="AC60" s="69"/>
    </row>
    <row r="61" spans="1:29" ht="15" customHeight="1" x14ac:dyDescent="0.2">
      <c r="A61" s="278" t="s">
        <v>271</v>
      </c>
      <c r="B61" s="278"/>
      <c r="C61" s="278"/>
      <c r="D61" s="278"/>
      <c r="E61" s="278"/>
      <c r="F61" s="278"/>
      <c r="G61" s="59">
        <f>Mietvertrag!Z57</f>
        <v>0</v>
      </c>
      <c r="H61" s="372"/>
      <c r="I61" s="372"/>
      <c r="J61" s="372"/>
      <c r="K61" s="394"/>
      <c r="L61" s="394"/>
      <c r="M61" s="394"/>
      <c r="N61" s="37"/>
      <c r="O61" s="396" t="s">
        <v>263</v>
      </c>
      <c r="P61" s="396"/>
      <c r="Q61" s="396"/>
      <c r="R61" s="396"/>
      <c r="S61" s="396"/>
      <c r="T61" s="396"/>
      <c r="U61" s="396"/>
      <c r="V61" s="59">
        <f>Mietvertrag!Z72</f>
        <v>0</v>
      </c>
      <c r="W61" s="393"/>
      <c r="X61" s="393"/>
      <c r="Y61" s="393"/>
      <c r="Z61" s="372"/>
      <c r="AA61" s="372"/>
      <c r="AB61" s="372"/>
      <c r="AC61" s="69"/>
    </row>
    <row r="62" spans="1:29" ht="15" customHeight="1" x14ac:dyDescent="0.2">
      <c r="A62" s="303" t="s">
        <v>189</v>
      </c>
      <c r="B62" s="303"/>
      <c r="C62" s="303"/>
      <c r="D62" s="303"/>
      <c r="E62" s="303"/>
      <c r="F62" s="303"/>
      <c r="G62" s="58">
        <f>Mietvertrag!Z60</f>
        <v>0</v>
      </c>
      <c r="H62" s="373"/>
      <c r="I62" s="373"/>
      <c r="J62" s="373"/>
      <c r="K62" s="395"/>
      <c r="L62" s="395"/>
      <c r="M62" s="395"/>
      <c r="N62" s="37"/>
      <c r="O62" s="397" t="s">
        <v>35</v>
      </c>
      <c r="P62" s="397"/>
      <c r="Q62" s="397"/>
      <c r="R62" s="397"/>
      <c r="S62" s="397"/>
      <c r="T62" s="397"/>
      <c r="U62" s="397"/>
      <c r="V62" s="58">
        <f>Mietvertrag!Z73</f>
        <v>0</v>
      </c>
      <c r="W62" s="398"/>
      <c r="X62" s="398"/>
      <c r="Y62" s="398"/>
      <c r="Z62" s="373"/>
      <c r="AA62" s="373"/>
      <c r="AB62" s="373"/>
      <c r="AC62" s="69"/>
    </row>
    <row r="63" spans="1:29" ht="15" customHeight="1" x14ac:dyDescent="0.2">
      <c r="A63" s="278" t="s">
        <v>196</v>
      </c>
      <c r="B63" s="278"/>
      <c r="C63" s="278"/>
      <c r="D63" s="278"/>
      <c r="E63" s="278"/>
      <c r="F63" s="278"/>
      <c r="G63" s="59">
        <f>Mietvertrag!Z61</f>
        <v>0</v>
      </c>
      <c r="H63" s="372"/>
      <c r="I63" s="372"/>
      <c r="J63" s="372"/>
      <c r="K63" s="394"/>
      <c r="L63" s="394"/>
      <c r="M63" s="394"/>
      <c r="N63" s="37"/>
      <c r="O63" s="396" t="s">
        <v>36</v>
      </c>
      <c r="P63" s="396"/>
      <c r="Q63" s="396"/>
      <c r="R63" s="396"/>
      <c r="S63" s="396"/>
      <c r="T63" s="396"/>
      <c r="U63" s="396"/>
      <c r="V63" s="59">
        <f>Mietvertrag!Z74</f>
        <v>0</v>
      </c>
      <c r="W63" s="393"/>
      <c r="X63" s="393"/>
      <c r="Y63" s="393"/>
      <c r="Z63" s="372"/>
      <c r="AA63" s="372"/>
      <c r="AB63" s="372"/>
      <c r="AC63" s="69"/>
    </row>
    <row r="64" spans="1:29" ht="15" customHeight="1" x14ac:dyDescent="0.2">
      <c r="A64" s="303" t="s">
        <v>301</v>
      </c>
      <c r="B64" s="303"/>
      <c r="C64" s="303"/>
      <c r="D64" s="303"/>
      <c r="E64" s="303"/>
      <c r="F64" s="303"/>
      <c r="G64" s="58">
        <f>Mietvertrag!Z62</f>
        <v>0</v>
      </c>
      <c r="H64" s="373"/>
      <c r="I64" s="373"/>
      <c r="J64" s="373"/>
      <c r="K64" s="395"/>
      <c r="L64" s="395"/>
      <c r="M64" s="395"/>
      <c r="N64" s="37"/>
      <c r="O64" s="397" t="s">
        <v>37</v>
      </c>
      <c r="P64" s="397"/>
      <c r="Q64" s="397"/>
      <c r="R64" s="397"/>
      <c r="S64" s="397"/>
      <c r="T64" s="397"/>
      <c r="U64" s="397"/>
      <c r="V64" s="58">
        <f>Mietvertrag!Z75</f>
        <v>0</v>
      </c>
      <c r="W64" s="398"/>
      <c r="X64" s="398"/>
      <c r="Y64" s="398"/>
      <c r="Z64" s="373"/>
      <c r="AA64" s="373"/>
      <c r="AB64" s="373"/>
      <c r="AC64" s="69"/>
    </row>
    <row r="65" spans="1:29" ht="15" customHeight="1" x14ac:dyDescent="0.2">
      <c r="A65" s="278" t="s">
        <v>300</v>
      </c>
      <c r="B65" s="278"/>
      <c r="C65" s="278"/>
      <c r="D65" s="278"/>
      <c r="E65" s="278"/>
      <c r="F65" s="278"/>
      <c r="G65" s="59">
        <f>Mietvertrag!Z63</f>
        <v>0</v>
      </c>
      <c r="H65" s="372"/>
      <c r="I65" s="372"/>
      <c r="J65" s="372"/>
      <c r="K65" s="394"/>
      <c r="L65" s="394"/>
      <c r="M65" s="394"/>
      <c r="N65" s="37"/>
      <c r="O65" s="396" t="s">
        <v>38</v>
      </c>
      <c r="P65" s="396"/>
      <c r="Q65" s="396"/>
      <c r="R65" s="396"/>
      <c r="S65" s="396"/>
      <c r="T65" s="396"/>
      <c r="U65" s="396"/>
      <c r="V65" s="59">
        <f>Mietvertrag!Z76</f>
        <v>0</v>
      </c>
      <c r="W65" s="393"/>
      <c r="X65" s="393"/>
      <c r="Y65" s="393"/>
      <c r="Z65" s="372"/>
      <c r="AA65" s="372"/>
      <c r="AB65" s="372"/>
      <c r="AC65" s="69"/>
    </row>
    <row r="66" spans="1:29" ht="15" customHeight="1" x14ac:dyDescent="0.2">
      <c r="A66" s="303" t="s">
        <v>258</v>
      </c>
      <c r="B66" s="303"/>
      <c r="C66" s="303"/>
      <c r="D66" s="303"/>
      <c r="E66" s="303"/>
      <c r="F66" s="303"/>
      <c r="G66" s="58">
        <f>Mietvertrag!Z65</f>
        <v>0</v>
      </c>
      <c r="H66" s="373"/>
      <c r="I66" s="373"/>
      <c r="J66" s="373"/>
      <c r="K66" s="395"/>
      <c r="L66" s="395"/>
      <c r="M66" s="395"/>
      <c r="N66" s="37"/>
      <c r="O66" s="397" t="s">
        <v>39</v>
      </c>
      <c r="P66" s="397"/>
      <c r="Q66" s="397"/>
      <c r="R66" s="397"/>
      <c r="S66" s="397"/>
      <c r="T66" s="397"/>
      <c r="U66" s="397"/>
      <c r="V66" s="58">
        <f>Mietvertrag!Z77</f>
        <v>0</v>
      </c>
      <c r="W66" s="398"/>
      <c r="X66" s="398"/>
      <c r="Y66" s="398"/>
      <c r="Z66" s="373"/>
      <c r="AA66" s="373"/>
      <c r="AB66" s="373"/>
      <c r="AC66" s="69"/>
    </row>
    <row r="67" spans="1:29" ht="15" customHeight="1" x14ac:dyDescent="0.2">
      <c r="A67" s="278" t="s">
        <v>183</v>
      </c>
      <c r="B67" s="278"/>
      <c r="C67" s="278"/>
      <c r="D67" s="278"/>
      <c r="E67" s="278"/>
      <c r="F67" s="278"/>
      <c r="G67" s="59">
        <f>Mietvertrag!Z64</f>
        <v>0</v>
      </c>
      <c r="H67" s="372"/>
      <c r="I67" s="372"/>
      <c r="J67" s="372"/>
      <c r="K67" s="394"/>
      <c r="L67" s="394"/>
      <c r="M67" s="394"/>
      <c r="N67" s="37"/>
      <c r="O67" s="396" t="s">
        <v>264</v>
      </c>
      <c r="P67" s="396"/>
      <c r="Q67" s="396"/>
      <c r="R67" s="396"/>
      <c r="S67" s="396"/>
      <c r="T67" s="396"/>
      <c r="U67" s="396"/>
      <c r="V67" s="59">
        <f>Mietvertrag!Z78</f>
        <v>0</v>
      </c>
      <c r="W67" s="393"/>
      <c r="X67" s="393"/>
      <c r="Y67" s="393"/>
      <c r="Z67" s="372"/>
      <c r="AA67" s="372"/>
      <c r="AB67" s="372"/>
      <c r="AC67" s="69"/>
    </row>
    <row r="68" spans="1:29" ht="15" customHeight="1" x14ac:dyDescent="0.2">
      <c r="A68" s="303"/>
      <c r="B68" s="303"/>
      <c r="C68" s="303"/>
      <c r="D68" s="303"/>
      <c r="E68" s="303"/>
      <c r="F68" s="303"/>
      <c r="G68" s="58"/>
      <c r="H68" s="373"/>
      <c r="I68" s="373"/>
      <c r="J68" s="373"/>
      <c r="K68" s="395"/>
      <c r="L68" s="395"/>
      <c r="M68" s="395"/>
      <c r="N68" s="37"/>
      <c r="O68" s="397" t="s">
        <v>285</v>
      </c>
      <c r="P68" s="397"/>
      <c r="Q68" s="397"/>
      <c r="R68" s="397"/>
      <c r="S68" s="397"/>
      <c r="T68" s="397"/>
      <c r="U68" s="397"/>
      <c r="V68" s="58">
        <f>Mietvertrag!Z79</f>
        <v>0</v>
      </c>
      <c r="W68" s="398"/>
      <c r="X68" s="398"/>
      <c r="Y68" s="398"/>
      <c r="Z68" s="373"/>
      <c r="AA68" s="373"/>
      <c r="AB68" s="373"/>
      <c r="AC68" s="69"/>
    </row>
    <row r="69" spans="1:29" ht="5.85" customHeight="1" x14ac:dyDescent="0.2">
      <c r="A69" s="33"/>
      <c r="B69" s="33"/>
      <c r="C69" s="60"/>
      <c r="D69" s="60"/>
      <c r="E69" s="60"/>
      <c r="F69" s="60"/>
      <c r="G69" s="60"/>
      <c r="H69" s="60"/>
      <c r="I69" s="61"/>
      <c r="J69" s="37"/>
      <c r="K69" s="37"/>
      <c r="L69" s="37"/>
      <c r="M69" s="37"/>
      <c r="N69" s="37"/>
      <c r="O69" s="37"/>
      <c r="P69" s="62"/>
      <c r="Q69" s="60"/>
      <c r="R69" s="60"/>
      <c r="S69" s="60"/>
      <c r="T69" s="60"/>
      <c r="U69" s="60"/>
      <c r="V69" s="60"/>
      <c r="W69" s="60"/>
      <c r="X69" s="61"/>
      <c r="Y69" s="60"/>
      <c r="Z69" s="60"/>
      <c r="AA69" s="60"/>
      <c r="AB69" s="61"/>
      <c r="AC69" s="69"/>
    </row>
    <row r="70" spans="1:29" ht="48" customHeight="1" x14ac:dyDescent="0.2">
      <c r="A70" s="357" t="s">
        <v>299</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row>
    <row r="71" spans="1:29" ht="5.85" customHeight="1" x14ac:dyDescent="0.2"/>
    <row r="72" spans="1:29" ht="13.5" customHeight="1" x14ac:dyDescent="0.2">
      <c r="A72" s="273" t="s">
        <v>135</v>
      </c>
      <c r="B72" s="273"/>
      <c r="C72" s="273"/>
      <c r="D72" s="273"/>
      <c r="E72" s="273"/>
      <c r="F72" s="273"/>
      <c r="G72" s="273"/>
      <c r="H72" s="273"/>
      <c r="I72" s="273"/>
      <c r="J72" s="273"/>
      <c r="K72" s="273"/>
      <c r="L72" s="273"/>
      <c r="M72" s="273"/>
      <c r="N72" s="273"/>
      <c r="O72" s="273"/>
      <c r="P72" s="273"/>
      <c r="Q72" s="273"/>
      <c r="R72" s="273" t="s">
        <v>33</v>
      </c>
      <c r="S72" s="273"/>
      <c r="T72" s="273"/>
      <c r="U72" s="273" t="s">
        <v>140</v>
      </c>
      <c r="V72" s="273"/>
      <c r="W72" s="273"/>
      <c r="X72" s="273"/>
      <c r="Y72" s="273"/>
    </row>
    <row r="73" spans="1:29" ht="13.5" customHeight="1" x14ac:dyDescent="0.2">
      <c r="A73" s="375" t="s">
        <v>313</v>
      </c>
      <c r="B73" s="375"/>
      <c r="C73" s="375"/>
      <c r="D73" s="375"/>
      <c r="E73" s="375"/>
      <c r="F73" s="375"/>
      <c r="G73" s="375"/>
      <c r="H73" s="375"/>
      <c r="I73" s="375"/>
      <c r="J73" s="375"/>
      <c r="K73" s="375"/>
      <c r="L73" s="375"/>
      <c r="M73" s="375"/>
      <c r="N73" s="325"/>
      <c r="O73" s="325"/>
      <c r="P73" s="325"/>
      <c r="Q73" s="325"/>
      <c r="R73" s="366"/>
      <c r="S73" s="366"/>
      <c r="T73" s="366"/>
      <c r="U73" s="305">
        <v>1500</v>
      </c>
      <c r="V73" s="305"/>
      <c r="W73" s="305"/>
      <c r="X73" s="305"/>
      <c r="Y73" s="305"/>
    </row>
    <row r="74" spans="1:29" ht="13.5" customHeight="1" x14ac:dyDescent="0.2">
      <c r="A74" s="376" t="s">
        <v>136</v>
      </c>
      <c r="B74" s="376"/>
      <c r="C74" s="376"/>
      <c r="D74" s="376"/>
      <c r="E74" s="376"/>
      <c r="F74" s="376"/>
      <c r="G74" s="376"/>
      <c r="H74" s="376"/>
      <c r="I74" s="376"/>
      <c r="J74" s="376"/>
      <c r="K74" s="376"/>
      <c r="L74" s="376"/>
      <c r="M74" s="376"/>
      <c r="N74" s="374">
        <v>0.35</v>
      </c>
      <c r="O74" s="374"/>
      <c r="P74" s="303" t="s">
        <v>141</v>
      </c>
      <c r="Q74" s="303"/>
      <c r="R74" s="303"/>
      <c r="S74" s="303"/>
      <c r="T74" s="67"/>
      <c r="U74" s="302">
        <f>S23</f>
        <v>0</v>
      </c>
      <c r="V74" s="302"/>
      <c r="W74" s="302"/>
      <c r="X74" s="302"/>
      <c r="Y74" s="302"/>
    </row>
    <row r="75" spans="1:29" ht="13.5" customHeight="1" x14ac:dyDescent="0.2">
      <c r="A75" s="375" t="s">
        <v>137</v>
      </c>
      <c r="B75" s="375"/>
      <c r="C75" s="375"/>
      <c r="D75" s="375"/>
      <c r="E75" s="375"/>
      <c r="F75" s="375"/>
      <c r="G75" s="375"/>
      <c r="H75" s="375"/>
      <c r="I75" s="375"/>
      <c r="J75" s="375"/>
      <c r="K75" s="375"/>
      <c r="L75" s="375"/>
      <c r="M75" s="375"/>
      <c r="N75" s="223">
        <v>25</v>
      </c>
      <c r="O75" s="223"/>
      <c r="P75" s="278" t="s">
        <v>142</v>
      </c>
      <c r="Q75" s="278"/>
      <c r="R75" s="383"/>
      <c r="S75" s="383"/>
      <c r="T75" s="68" t="s">
        <v>30</v>
      </c>
      <c r="U75" s="305">
        <f>R75*N75</f>
        <v>0</v>
      </c>
      <c r="V75" s="305"/>
      <c r="W75" s="305"/>
      <c r="X75" s="305"/>
      <c r="Y75" s="305"/>
    </row>
    <row r="76" spans="1:29" ht="13.5" customHeight="1" x14ac:dyDescent="0.2">
      <c r="A76" s="376" t="s">
        <v>138</v>
      </c>
      <c r="B76" s="376"/>
      <c r="C76" s="376"/>
      <c r="D76" s="376"/>
      <c r="E76" s="376"/>
      <c r="F76" s="376"/>
      <c r="G76" s="376"/>
      <c r="H76" s="376"/>
      <c r="I76" s="376"/>
      <c r="J76" s="376"/>
      <c r="K76" s="376"/>
      <c r="L76" s="376"/>
      <c r="M76" s="376"/>
      <c r="N76" s="374">
        <v>150</v>
      </c>
      <c r="O76" s="374"/>
      <c r="P76" s="358"/>
      <c r="Q76" s="358"/>
      <c r="R76" s="385"/>
      <c r="S76" s="385"/>
      <c r="T76" s="67" t="s">
        <v>30</v>
      </c>
      <c r="U76" s="302">
        <f>R76*N76</f>
        <v>0</v>
      </c>
      <c r="V76" s="302"/>
      <c r="W76" s="302"/>
      <c r="X76" s="302"/>
      <c r="Y76" s="302"/>
    </row>
    <row r="77" spans="1:29" ht="13.5" customHeight="1" x14ac:dyDescent="0.2">
      <c r="A77" s="375" t="s">
        <v>139</v>
      </c>
      <c r="B77" s="375"/>
      <c r="C77" s="375"/>
      <c r="D77" s="375"/>
      <c r="E77" s="375"/>
      <c r="F77" s="375"/>
      <c r="G77" s="375"/>
      <c r="H77" s="375"/>
      <c r="I77" s="375"/>
      <c r="J77" s="375"/>
      <c r="K77" s="375"/>
      <c r="L77" s="375"/>
      <c r="M77" s="375"/>
      <c r="N77" s="223">
        <v>150</v>
      </c>
      <c r="O77" s="223"/>
      <c r="P77" s="382"/>
      <c r="Q77" s="382"/>
      <c r="R77" s="383"/>
      <c r="S77" s="383"/>
      <c r="T77" s="68" t="s">
        <v>30</v>
      </c>
      <c r="U77" s="305">
        <f>R77*N77</f>
        <v>0</v>
      </c>
      <c r="V77" s="305"/>
      <c r="W77" s="305"/>
      <c r="X77" s="305"/>
      <c r="Y77" s="305"/>
    </row>
    <row r="78" spans="1:29" ht="13.5" customHeight="1" x14ac:dyDescent="0.2">
      <c r="A78" s="384" t="s">
        <v>143</v>
      </c>
      <c r="B78" s="384"/>
      <c r="C78" s="384"/>
      <c r="D78" s="384"/>
      <c r="E78" s="384"/>
      <c r="F78" s="384"/>
      <c r="G78" s="384"/>
      <c r="H78" s="384"/>
      <c r="I78" s="384"/>
      <c r="J78" s="384"/>
      <c r="K78" s="384"/>
      <c r="L78" s="384"/>
      <c r="M78" s="384"/>
      <c r="N78" s="384"/>
      <c r="O78" s="384"/>
      <c r="P78" s="384"/>
      <c r="Q78" s="384"/>
      <c r="R78" s="384"/>
      <c r="S78" s="384"/>
      <c r="T78" s="384"/>
      <c r="U78" s="381">
        <f>U73-U74-U75-U76-U77</f>
        <v>1500</v>
      </c>
      <c r="V78" s="381"/>
      <c r="W78" s="381"/>
      <c r="X78" s="381"/>
      <c r="Y78" s="381"/>
    </row>
    <row r="79" spans="1:29" ht="5.85" customHeight="1" x14ac:dyDescent="0.2"/>
    <row r="80" spans="1:29" ht="15" customHeight="1" x14ac:dyDescent="0.2">
      <c r="A80" s="357" t="s">
        <v>215</v>
      </c>
      <c r="B80" s="357"/>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row>
    <row r="81" spans="1:29" ht="5.85" customHeight="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row>
    <row r="82" spans="1:29" ht="15" customHeight="1" x14ac:dyDescent="0.2">
      <c r="A82" s="399" t="s">
        <v>315</v>
      </c>
      <c r="B82" s="399"/>
      <c r="C82" s="399"/>
      <c r="D82" s="399"/>
      <c r="E82" s="399"/>
      <c r="F82" s="399"/>
      <c r="G82" s="399"/>
      <c r="H82" s="399"/>
      <c r="I82" s="399"/>
      <c r="J82" s="399"/>
      <c r="K82" s="399"/>
      <c r="L82" s="399"/>
      <c r="M82" s="399"/>
      <c r="N82" s="399"/>
      <c r="O82" s="101"/>
      <c r="P82" s="399" t="s">
        <v>315</v>
      </c>
      <c r="Q82" s="399"/>
      <c r="R82" s="399"/>
      <c r="S82" s="399"/>
      <c r="T82" s="399"/>
      <c r="U82" s="399"/>
      <c r="V82" s="399"/>
      <c r="W82" s="399"/>
      <c r="X82" s="399"/>
      <c r="Y82" s="399"/>
      <c r="Z82" s="399"/>
      <c r="AA82" s="399"/>
      <c r="AB82" s="399"/>
      <c r="AC82" s="399"/>
    </row>
    <row r="83" spans="1:29" ht="15" customHeight="1" x14ac:dyDescent="0.2">
      <c r="A83" s="399"/>
      <c r="B83" s="399"/>
      <c r="C83" s="399"/>
      <c r="D83" s="399"/>
      <c r="E83" s="399"/>
      <c r="F83" s="399"/>
      <c r="G83" s="399"/>
      <c r="H83" s="399"/>
      <c r="I83" s="399"/>
      <c r="J83" s="399"/>
      <c r="K83" s="399"/>
      <c r="L83" s="399"/>
      <c r="M83" s="399"/>
      <c r="N83" s="399"/>
      <c r="O83" s="101"/>
      <c r="P83" s="399"/>
      <c r="Q83" s="399"/>
      <c r="R83" s="399"/>
      <c r="S83" s="399"/>
      <c r="T83" s="399"/>
      <c r="U83" s="399"/>
      <c r="V83" s="399"/>
      <c r="W83" s="399"/>
      <c r="X83" s="399"/>
      <c r="Y83" s="399"/>
      <c r="Z83" s="399"/>
      <c r="AA83" s="399"/>
      <c r="AB83" s="399"/>
      <c r="AC83" s="399"/>
    </row>
    <row r="84" spans="1:29" ht="50.25" customHeight="1" x14ac:dyDescent="0.2">
      <c r="A84" s="399"/>
      <c r="B84" s="399"/>
      <c r="C84" s="399"/>
      <c r="D84" s="399"/>
      <c r="E84" s="399"/>
      <c r="F84" s="399"/>
      <c r="G84" s="399"/>
      <c r="H84" s="399"/>
      <c r="I84" s="399"/>
      <c r="J84" s="399"/>
      <c r="K84" s="399"/>
      <c r="L84" s="399"/>
      <c r="M84" s="399"/>
      <c r="N84" s="399"/>
      <c r="O84" s="101"/>
      <c r="P84" s="399"/>
      <c r="Q84" s="399"/>
      <c r="R84" s="399"/>
      <c r="S84" s="399"/>
      <c r="T84" s="399"/>
      <c r="U84" s="399"/>
      <c r="V84" s="399"/>
      <c r="W84" s="399"/>
      <c r="X84" s="399"/>
      <c r="Y84" s="399"/>
      <c r="Z84" s="399"/>
      <c r="AA84" s="399"/>
      <c r="AB84" s="399"/>
      <c r="AC84" s="399"/>
    </row>
    <row r="85" spans="1:29" ht="15" hidden="1" customHeight="1" x14ac:dyDescent="0.2">
      <c r="A85" s="399"/>
      <c r="B85" s="399"/>
      <c r="C85" s="399"/>
      <c r="D85" s="399"/>
      <c r="E85" s="399"/>
      <c r="F85" s="399"/>
      <c r="G85" s="399"/>
      <c r="H85" s="399"/>
      <c r="I85" s="399"/>
      <c r="J85" s="399"/>
      <c r="K85" s="399"/>
      <c r="L85" s="399"/>
      <c r="M85" s="399"/>
      <c r="N85" s="399"/>
      <c r="O85" s="101"/>
      <c r="P85" s="399"/>
      <c r="Q85" s="399"/>
      <c r="R85" s="399"/>
      <c r="S85" s="399"/>
      <c r="T85" s="399"/>
      <c r="U85" s="399"/>
      <c r="V85" s="399"/>
      <c r="W85" s="399"/>
      <c r="X85" s="399"/>
      <c r="Y85" s="399"/>
      <c r="Z85" s="399"/>
      <c r="AA85" s="399"/>
      <c r="AB85" s="399"/>
      <c r="AC85" s="399"/>
    </row>
    <row r="86" spans="1:29" ht="15" customHeight="1" x14ac:dyDescent="0.2">
      <c r="A86" s="399"/>
      <c r="B86" s="399"/>
      <c r="C86" s="399"/>
      <c r="D86" s="399"/>
      <c r="E86" s="399"/>
      <c r="F86" s="399"/>
      <c r="G86" s="399"/>
      <c r="H86" s="399"/>
      <c r="I86" s="399"/>
      <c r="J86" s="399"/>
      <c r="K86" s="399"/>
      <c r="L86" s="399"/>
      <c r="M86" s="399"/>
      <c r="N86" s="399"/>
      <c r="O86" s="101"/>
      <c r="P86" s="399"/>
      <c r="Q86" s="399"/>
      <c r="R86" s="399"/>
      <c r="S86" s="399"/>
      <c r="T86" s="399"/>
      <c r="U86" s="399"/>
      <c r="V86" s="399"/>
      <c r="W86" s="399"/>
      <c r="X86" s="399"/>
      <c r="Y86" s="399"/>
      <c r="Z86" s="399"/>
      <c r="AA86" s="399"/>
      <c r="AB86" s="399"/>
      <c r="AC86" s="399"/>
    </row>
    <row r="87" spans="1:29" ht="28.35" customHeight="1" x14ac:dyDescent="0.2">
      <c r="A87" s="357" t="s">
        <v>314</v>
      </c>
      <c r="B87" s="357"/>
      <c r="C87" s="357"/>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row>
    <row r="88" spans="1:29" ht="5.85" customHeight="1" x14ac:dyDescent="0.2"/>
    <row r="89" spans="1:29" x14ac:dyDescent="0.2">
      <c r="A89" s="377" t="s">
        <v>111</v>
      </c>
      <c r="B89" s="377"/>
      <c r="C89" s="377"/>
      <c r="D89" s="377"/>
      <c r="E89" s="377"/>
      <c r="F89" s="377"/>
      <c r="G89" s="377"/>
      <c r="H89" s="377"/>
      <c r="I89" s="377"/>
      <c r="J89" s="377"/>
      <c r="K89" s="377"/>
      <c r="L89" s="377"/>
      <c r="M89" s="377"/>
      <c r="N89" s="377"/>
      <c r="O89" s="69"/>
      <c r="P89" s="377" t="s">
        <v>309</v>
      </c>
      <c r="Q89" s="377"/>
      <c r="R89" s="377"/>
      <c r="S89" s="377"/>
      <c r="T89" s="377"/>
      <c r="U89" s="377"/>
      <c r="V89" s="377"/>
      <c r="W89" s="377"/>
      <c r="X89" s="377"/>
      <c r="Y89" s="377"/>
      <c r="Z89" s="377"/>
      <c r="AA89" s="377"/>
      <c r="AB89" s="377"/>
      <c r="AC89" s="377"/>
    </row>
    <row r="90" spans="1:29" ht="15" customHeight="1" x14ac:dyDescent="0.2">
      <c r="A90" s="102"/>
      <c r="B90" s="379" t="s">
        <v>305</v>
      </c>
      <c r="C90" s="379"/>
      <c r="D90" s="379"/>
      <c r="E90" s="379"/>
      <c r="F90" s="379"/>
      <c r="G90" s="379"/>
      <c r="H90" s="379"/>
      <c r="I90" s="379"/>
      <c r="J90" s="379"/>
      <c r="K90" s="379"/>
      <c r="L90" s="379"/>
      <c r="M90" s="379"/>
      <c r="N90" s="379"/>
      <c r="O90" s="69"/>
      <c r="P90" s="96"/>
      <c r="Q90" s="379" t="s">
        <v>305</v>
      </c>
      <c r="R90" s="379"/>
      <c r="S90" s="379"/>
      <c r="T90" s="379"/>
      <c r="U90" s="379"/>
      <c r="V90" s="379"/>
      <c r="W90" s="379"/>
      <c r="X90" s="379"/>
      <c r="Y90" s="379"/>
      <c r="Z90" s="379"/>
      <c r="AA90" s="379"/>
      <c r="AB90" s="379"/>
      <c r="AC90" s="379"/>
    </row>
    <row r="91" spans="1:29" ht="5.85" customHeight="1" x14ac:dyDescent="0.2">
      <c r="A91" s="367"/>
      <c r="B91" s="367"/>
      <c r="C91" s="367"/>
      <c r="D91" s="367"/>
      <c r="E91" s="367"/>
      <c r="F91" s="367"/>
      <c r="G91" s="367"/>
      <c r="H91" s="367"/>
      <c r="I91" s="367"/>
      <c r="J91" s="367"/>
      <c r="K91" s="367"/>
      <c r="L91" s="367"/>
      <c r="M91" s="367"/>
      <c r="N91" s="367"/>
      <c r="O91" s="69"/>
      <c r="P91" s="378"/>
      <c r="Q91" s="378"/>
      <c r="R91" s="378"/>
      <c r="S91" s="378"/>
      <c r="T91" s="378"/>
      <c r="U91" s="378"/>
      <c r="V91" s="378"/>
      <c r="W91" s="378"/>
      <c r="X91" s="378"/>
      <c r="Y91" s="378"/>
      <c r="Z91" s="378"/>
      <c r="AA91" s="378"/>
      <c r="AB91" s="378"/>
      <c r="AC91" s="378"/>
    </row>
    <row r="92" spans="1:29" ht="15" customHeight="1" x14ac:dyDescent="0.2">
      <c r="A92" s="102"/>
      <c r="B92" s="379" t="s">
        <v>306</v>
      </c>
      <c r="C92" s="379"/>
      <c r="D92" s="379"/>
      <c r="E92" s="379"/>
      <c r="F92" s="379"/>
      <c r="G92" s="379"/>
      <c r="H92" s="379"/>
      <c r="I92" s="379"/>
      <c r="J92" s="379"/>
      <c r="K92" s="379"/>
      <c r="L92" s="379"/>
      <c r="M92" s="379"/>
      <c r="N92" s="379"/>
      <c r="O92" s="69"/>
      <c r="P92" s="96"/>
      <c r="Q92" s="379" t="s">
        <v>307</v>
      </c>
      <c r="R92" s="379"/>
      <c r="S92" s="379"/>
      <c r="T92" s="379"/>
      <c r="U92" s="379"/>
      <c r="V92" s="379"/>
      <c r="W92" s="379"/>
      <c r="X92" s="379"/>
      <c r="Y92" s="379"/>
      <c r="Z92" s="379"/>
      <c r="AA92" s="379"/>
      <c r="AB92" s="379"/>
      <c r="AC92" s="379"/>
    </row>
    <row r="93" spans="1:29" ht="5.85" customHeight="1" x14ac:dyDescent="0.2">
      <c r="A93" s="367"/>
      <c r="B93" s="367"/>
      <c r="C93" s="367"/>
      <c r="D93" s="367"/>
      <c r="E93" s="367"/>
      <c r="F93" s="367"/>
      <c r="G93" s="367"/>
      <c r="H93" s="367"/>
      <c r="I93" s="367"/>
      <c r="J93" s="367"/>
      <c r="K93" s="367"/>
      <c r="L93" s="367"/>
      <c r="M93" s="367"/>
      <c r="N93" s="367"/>
      <c r="O93" s="69"/>
      <c r="P93" s="378"/>
      <c r="Q93" s="378"/>
      <c r="R93" s="378"/>
      <c r="S93" s="378"/>
      <c r="T93" s="378"/>
      <c r="U93" s="378"/>
      <c r="V93" s="378"/>
      <c r="W93" s="378"/>
      <c r="X93" s="378"/>
      <c r="Y93" s="378"/>
      <c r="Z93" s="378"/>
      <c r="AA93" s="378"/>
      <c r="AB93" s="378"/>
      <c r="AC93" s="378"/>
    </row>
    <row r="94" spans="1:29" ht="15" customHeight="1" x14ac:dyDescent="0.2">
      <c r="A94" s="102"/>
      <c r="B94" s="379" t="s">
        <v>311</v>
      </c>
      <c r="C94" s="379"/>
      <c r="D94" s="379"/>
      <c r="E94" s="379"/>
      <c r="F94" s="379"/>
      <c r="G94" s="379"/>
      <c r="H94" s="379"/>
      <c r="I94" s="379"/>
      <c r="J94" s="379"/>
      <c r="K94" s="379"/>
      <c r="L94" s="379"/>
      <c r="M94" s="379"/>
      <c r="N94" s="379"/>
      <c r="O94" s="69"/>
      <c r="P94" s="96"/>
      <c r="Q94" s="379" t="s">
        <v>308</v>
      </c>
      <c r="R94" s="379"/>
      <c r="S94" s="379"/>
      <c r="T94" s="379"/>
      <c r="U94" s="379"/>
      <c r="V94" s="379"/>
      <c r="W94" s="379"/>
      <c r="X94" s="379"/>
      <c r="Y94" s="379"/>
      <c r="Z94" s="379"/>
      <c r="AA94" s="379"/>
      <c r="AB94" s="379"/>
      <c r="AC94" s="379"/>
    </row>
    <row r="95" spans="1:29" ht="5.85" customHeight="1" x14ac:dyDescent="0.2">
      <c r="A95" s="367"/>
      <c r="B95" s="367"/>
      <c r="C95" s="367"/>
      <c r="D95" s="367"/>
      <c r="E95" s="367"/>
      <c r="F95" s="367"/>
      <c r="G95" s="367"/>
      <c r="H95" s="367"/>
      <c r="I95" s="367"/>
      <c r="J95" s="367"/>
      <c r="K95" s="367"/>
      <c r="L95" s="367"/>
      <c r="M95" s="367"/>
      <c r="N95" s="367"/>
      <c r="O95" s="69"/>
      <c r="P95" s="378"/>
      <c r="Q95" s="378"/>
      <c r="R95" s="378"/>
      <c r="S95" s="378"/>
      <c r="T95" s="378"/>
      <c r="U95" s="378"/>
      <c r="V95" s="378"/>
      <c r="W95" s="378"/>
      <c r="X95" s="378"/>
      <c r="Y95" s="378"/>
      <c r="Z95" s="378"/>
      <c r="AA95" s="378"/>
      <c r="AB95" s="378"/>
      <c r="AC95" s="378"/>
    </row>
    <row r="96" spans="1:29" x14ac:dyDescent="0.2">
      <c r="A96" s="369" t="s">
        <v>104</v>
      </c>
      <c r="B96" s="369"/>
      <c r="C96" s="369"/>
      <c r="D96" s="369"/>
      <c r="E96" s="369">
        <f>Mietvertrag!H25</f>
        <v>0</v>
      </c>
      <c r="F96" s="369"/>
      <c r="G96" s="369"/>
      <c r="H96" s="369"/>
      <c r="I96" s="77"/>
      <c r="J96" s="77"/>
      <c r="K96" s="77"/>
      <c r="L96" s="77"/>
      <c r="M96" s="77"/>
      <c r="N96" s="77"/>
      <c r="O96" s="69"/>
      <c r="P96" s="96"/>
      <c r="Q96" s="379" t="s">
        <v>306</v>
      </c>
      <c r="R96" s="379"/>
      <c r="S96" s="379"/>
      <c r="T96" s="379"/>
      <c r="U96" s="379"/>
      <c r="V96" s="379"/>
      <c r="W96" s="379"/>
      <c r="X96" s="379"/>
      <c r="Y96" s="379"/>
      <c r="Z96" s="379"/>
      <c r="AA96" s="379"/>
      <c r="AB96" s="379"/>
      <c r="AC96" s="379"/>
    </row>
    <row r="97" spans="1:29" ht="5.85" customHeight="1" x14ac:dyDescent="0.2">
      <c r="A97" s="370"/>
      <c r="B97" s="370"/>
      <c r="C97" s="370"/>
      <c r="D97" s="370"/>
      <c r="E97" s="370"/>
      <c r="F97" s="370"/>
      <c r="G97" s="370"/>
      <c r="H97" s="370"/>
      <c r="I97" s="370"/>
      <c r="J97" s="370"/>
      <c r="K97" s="370"/>
      <c r="L97" s="370"/>
      <c r="M97" s="370"/>
      <c r="N97" s="370"/>
      <c r="O97" s="69"/>
      <c r="P97" s="378"/>
      <c r="Q97" s="378"/>
      <c r="R97" s="378"/>
      <c r="S97" s="378"/>
      <c r="T97" s="378"/>
      <c r="U97" s="378"/>
      <c r="V97" s="378"/>
      <c r="W97" s="378"/>
      <c r="X97" s="378"/>
      <c r="Y97" s="378"/>
      <c r="Z97" s="378"/>
      <c r="AA97" s="378"/>
      <c r="AB97" s="378"/>
      <c r="AC97" s="378"/>
    </row>
    <row r="98" spans="1:29" ht="15" customHeight="1" x14ac:dyDescent="0.2">
      <c r="A98" s="400" t="s">
        <v>1</v>
      </c>
      <c r="B98" s="401"/>
      <c r="C98" s="401"/>
      <c r="D98" s="401"/>
      <c r="E98" s="401"/>
      <c r="F98" s="401"/>
      <c r="G98" s="401"/>
      <c r="H98" s="401"/>
      <c r="I98" s="401"/>
      <c r="J98" s="401"/>
      <c r="K98" s="401"/>
      <c r="L98" s="401"/>
      <c r="M98" s="401"/>
      <c r="N98" s="402"/>
      <c r="O98" s="69"/>
      <c r="P98" s="96"/>
      <c r="Q98" s="379" t="s">
        <v>310</v>
      </c>
      <c r="R98" s="379"/>
      <c r="S98" s="379"/>
      <c r="T98" s="379"/>
      <c r="U98" s="379"/>
      <c r="V98" s="379"/>
      <c r="W98" s="379"/>
      <c r="X98" s="379"/>
      <c r="Y98" s="379"/>
      <c r="Z98" s="379"/>
      <c r="AA98" s="379"/>
      <c r="AB98" s="379"/>
      <c r="AC98" s="379"/>
    </row>
    <row r="99" spans="1:29" ht="5.85" customHeight="1" x14ac:dyDescent="0.2">
      <c r="A99" s="403"/>
      <c r="B99" s="404"/>
      <c r="C99" s="404"/>
      <c r="D99" s="404"/>
      <c r="E99" s="404"/>
      <c r="F99" s="404"/>
      <c r="G99" s="404"/>
      <c r="H99" s="404"/>
      <c r="I99" s="404"/>
      <c r="J99" s="404"/>
      <c r="K99" s="404"/>
      <c r="L99" s="404"/>
      <c r="M99" s="404"/>
      <c r="N99" s="405"/>
      <c r="O99" s="69"/>
      <c r="P99" s="367"/>
      <c r="Q99" s="367"/>
      <c r="R99" s="367"/>
      <c r="S99" s="367"/>
      <c r="T99" s="367"/>
      <c r="U99" s="367"/>
      <c r="V99" s="367"/>
      <c r="W99" s="367"/>
      <c r="X99" s="367"/>
      <c r="Y99" s="367"/>
      <c r="Z99" s="367"/>
      <c r="AA99" s="367"/>
      <c r="AB99" s="367"/>
      <c r="AC99" s="367"/>
    </row>
    <row r="100" spans="1:29" ht="15" customHeight="1" x14ac:dyDescent="0.2">
      <c r="A100" s="403"/>
      <c r="B100" s="404"/>
      <c r="C100" s="404"/>
      <c r="D100" s="404"/>
      <c r="E100" s="404"/>
      <c r="F100" s="404"/>
      <c r="G100" s="404"/>
      <c r="H100" s="404"/>
      <c r="I100" s="404"/>
      <c r="J100" s="404"/>
      <c r="K100" s="404"/>
      <c r="L100" s="404"/>
      <c r="M100" s="404"/>
      <c r="N100" s="405"/>
      <c r="O100" s="69"/>
      <c r="P100" s="369" t="s">
        <v>104</v>
      </c>
      <c r="Q100" s="369"/>
      <c r="R100" s="369"/>
      <c r="S100" s="369"/>
      <c r="T100" s="369">
        <f>Mietvertrag!H26</f>
        <v>0</v>
      </c>
      <c r="U100" s="369"/>
      <c r="V100" s="369"/>
      <c r="W100" s="369"/>
      <c r="X100" s="77"/>
      <c r="Y100" s="77"/>
      <c r="Z100" s="77"/>
      <c r="AA100" s="77"/>
      <c r="AB100" s="77"/>
      <c r="AC100" s="77"/>
    </row>
    <row r="101" spans="1:29" ht="5.85" customHeight="1" x14ac:dyDescent="0.2">
      <c r="A101" s="403"/>
      <c r="B101" s="404"/>
      <c r="C101" s="404"/>
      <c r="D101" s="404"/>
      <c r="E101" s="404"/>
      <c r="F101" s="404"/>
      <c r="G101" s="404"/>
      <c r="H101" s="404"/>
      <c r="I101" s="404"/>
      <c r="J101" s="404"/>
      <c r="K101" s="404"/>
      <c r="L101" s="404"/>
      <c r="M101" s="404"/>
      <c r="N101" s="405"/>
      <c r="O101" s="69"/>
      <c r="P101" s="370"/>
      <c r="Q101" s="370"/>
      <c r="R101" s="370"/>
      <c r="S101" s="370"/>
      <c r="T101" s="370"/>
      <c r="U101" s="370"/>
      <c r="V101" s="370"/>
      <c r="W101" s="370"/>
      <c r="X101" s="370"/>
      <c r="Y101" s="370"/>
      <c r="Z101" s="370"/>
      <c r="AA101" s="370"/>
      <c r="AB101" s="370"/>
      <c r="AC101" s="370"/>
    </row>
    <row r="102" spans="1:29" ht="15" customHeight="1" x14ac:dyDescent="0.2">
      <c r="A102" s="403"/>
      <c r="B102" s="404"/>
      <c r="C102" s="404"/>
      <c r="D102" s="404"/>
      <c r="E102" s="404"/>
      <c r="F102" s="404"/>
      <c r="G102" s="404"/>
      <c r="H102" s="404"/>
      <c r="I102" s="404"/>
      <c r="J102" s="404"/>
      <c r="K102" s="404"/>
      <c r="L102" s="404"/>
      <c r="M102" s="404"/>
      <c r="N102" s="405"/>
      <c r="O102" s="69"/>
      <c r="P102" s="400" t="s">
        <v>1</v>
      </c>
      <c r="Q102" s="401"/>
      <c r="R102" s="401"/>
      <c r="S102" s="401"/>
      <c r="T102" s="401"/>
      <c r="U102" s="401"/>
      <c r="V102" s="401"/>
      <c r="W102" s="401"/>
      <c r="X102" s="401"/>
      <c r="Y102" s="401"/>
      <c r="Z102" s="401"/>
      <c r="AA102" s="401"/>
      <c r="AB102" s="401"/>
      <c r="AC102" s="402"/>
    </row>
    <row r="103" spans="1:29" ht="1.5" customHeight="1" x14ac:dyDescent="0.2">
      <c r="A103" s="403"/>
      <c r="B103" s="404"/>
      <c r="C103" s="404"/>
      <c r="D103" s="404"/>
      <c r="E103" s="404"/>
      <c r="F103" s="404"/>
      <c r="G103" s="404"/>
      <c r="H103" s="404"/>
      <c r="I103" s="404"/>
      <c r="J103" s="404"/>
      <c r="K103" s="404"/>
      <c r="L103" s="404"/>
      <c r="M103" s="404"/>
      <c r="N103" s="405"/>
      <c r="O103" s="69"/>
      <c r="P103" s="403"/>
      <c r="Q103" s="404"/>
      <c r="R103" s="404"/>
      <c r="S103" s="404"/>
      <c r="T103" s="404"/>
      <c r="U103" s="404"/>
      <c r="V103" s="404"/>
      <c r="W103" s="404"/>
      <c r="X103" s="404"/>
      <c r="Y103" s="404"/>
      <c r="Z103" s="404"/>
      <c r="AA103" s="404"/>
      <c r="AB103" s="404"/>
      <c r="AC103" s="405"/>
    </row>
    <row r="104" spans="1:29" hidden="1" x14ac:dyDescent="0.2">
      <c r="A104" s="406"/>
      <c r="B104" s="407"/>
      <c r="C104" s="407"/>
      <c r="D104" s="407"/>
      <c r="E104" s="407"/>
      <c r="F104" s="407"/>
      <c r="G104" s="407"/>
      <c r="H104" s="407"/>
      <c r="I104" s="407"/>
      <c r="J104" s="407"/>
      <c r="K104" s="407"/>
      <c r="L104" s="407"/>
      <c r="M104" s="407"/>
      <c r="N104" s="408"/>
      <c r="O104" s="69"/>
      <c r="P104" s="403"/>
      <c r="Q104" s="404"/>
      <c r="R104" s="404"/>
      <c r="S104" s="404"/>
      <c r="T104" s="404"/>
      <c r="U104" s="404"/>
      <c r="V104" s="404"/>
      <c r="W104" s="404"/>
      <c r="X104" s="404"/>
      <c r="Y104" s="404"/>
      <c r="Z104" s="404"/>
      <c r="AA104" s="404"/>
      <c r="AB104" s="404"/>
      <c r="AC104" s="405"/>
    </row>
    <row r="105" spans="1:29" ht="15" customHeight="1" x14ac:dyDescent="0.2">
      <c r="A105" s="400" t="s">
        <v>312</v>
      </c>
      <c r="B105" s="401"/>
      <c r="C105" s="401"/>
      <c r="D105" s="401"/>
      <c r="E105" s="401"/>
      <c r="F105" s="401"/>
      <c r="G105" s="401"/>
      <c r="H105" s="401"/>
      <c r="I105" s="401"/>
      <c r="J105" s="401"/>
      <c r="K105" s="401"/>
      <c r="L105" s="401"/>
      <c r="M105" s="401"/>
      <c r="N105" s="402"/>
      <c r="O105" s="69"/>
      <c r="P105" s="406"/>
      <c r="Q105" s="407"/>
      <c r="R105" s="407"/>
      <c r="S105" s="407"/>
      <c r="T105" s="407"/>
      <c r="U105" s="407"/>
      <c r="V105" s="407"/>
      <c r="W105" s="407"/>
      <c r="X105" s="407"/>
      <c r="Y105" s="407"/>
      <c r="Z105" s="407"/>
      <c r="AA105" s="407"/>
      <c r="AB105" s="407"/>
      <c r="AC105" s="408"/>
    </row>
    <row r="106" spans="1:29" ht="15" customHeight="1" x14ac:dyDescent="0.2">
      <c r="A106" s="403"/>
      <c r="B106" s="404"/>
      <c r="C106" s="404"/>
      <c r="D106" s="404"/>
      <c r="E106" s="404"/>
      <c r="F106" s="404"/>
      <c r="G106" s="404"/>
      <c r="H106" s="404"/>
      <c r="I106" s="404"/>
      <c r="J106" s="404"/>
      <c r="K106" s="404"/>
      <c r="L106" s="404"/>
      <c r="M106" s="404"/>
      <c r="N106" s="405"/>
      <c r="O106" s="69"/>
      <c r="P106" s="400" t="s">
        <v>312</v>
      </c>
      <c r="Q106" s="401"/>
      <c r="R106" s="401"/>
      <c r="S106" s="401"/>
      <c r="T106" s="401"/>
      <c r="U106" s="401"/>
      <c r="V106" s="401"/>
      <c r="W106" s="401"/>
      <c r="X106" s="401"/>
      <c r="Y106" s="401"/>
      <c r="Z106" s="401"/>
      <c r="AA106" s="401"/>
      <c r="AB106" s="401"/>
      <c r="AC106" s="402"/>
    </row>
    <row r="107" spans="1:29" ht="3" customHeight="1" x14ac:dyDescent="0.2">
      <c r="A107" s="403"/>
      <c r="B107" s="404"/>
      <c r="C107" s="404"/>
      <c r="D107" s="404"/>
      <c r="E107" s="404"/>
      <c r="F107" s="404"/>
      <c r="G107" s="404"/>
      <c r="H107" s="404"/>
      <c r="I107" s="404"/>
      <c r="J107" s="404"/>
      <c r="K107" s="404"/>
      <c r="L107" s="404"/>
      <c r="M107" s="404"/>
      <c r="N107" s="405"/>
      <c r="O107" s="69"/>
      <c r="P107" s="403"/>
      <c r="Q107" s="404"/>
      <c r="R107" s="404"/>
      <c r="S107" s="404"/>
      <c r="T107" s="404"/>
      <c r="U107" s="404"/>
      <c r="V107" s="404"/>
      <c r="W107" s="404"/>
      <c r="X107" s="404"/>
      <c r="Y107" s="404"/>
      <c r="Z107" s="404"/>
      <c r="AA107" s="404"/>
      <c r="AB107" s="404"/>
      <c r="AC107" s="405"/>
    </row>
    <row r="108" spans="1:29" hidden="1" x14ac:dyDescent="0.2">
      <c r="A108" s="403"/>
      <c r="B108" s="404"/>
      <c r="C108" s="404"/>
      <c r="D108" s="404"/>
      <c r="E108" s="404"/>
      <c r="F108" s="404"/>
      <c r="G108" s="404"/>
      <c r="H108" s="404"/>
      <c r="I108" s="404"/>
      <c r="J108" s="404"/>
      <c r="K108" s="404"/>
      <c r="L108" s="404"/>
      <c r="M108" s="404"/>
      <c r="N108" s="405"/>
      <c r="P108" s="403"/>
      <c r="Q108" s="404"/>
      <c r="R108" s="404"/>
      <c r="S108" s="404"/>
      <c r="T108" s="404"/>
      <c r="U108" s="404"/>
      <c r="V108" s="404"/>
      <c r="W108" s="404"/>
      <c r="X108" s="404"/>
      <c r="Y108" s="404"/>
      <c r="Z108" s="404"/>
      <c r="AA108" s="404"/>
      <c r="AB108" s="404"/>
      <c r="AC108" s="405"/>
    </row>
    <row r="109" spans="1:29" x14ac:dyDescent="0.2">
      <c r="A109" s="406"/>
      <c r="B109" s="407"/>
      <c r="C109" s="407"/>
      <c r="D109" s="407"/>
      <c r="E109" s="407"/>
      <c r="F109" s="407"/>
      <c r="G109" s="407"/>
      <c r="H109" s="407"/>
      <c r="I109" s="407"/>
      <c r="J109" s="407"/>
      <c r="K109" s="407"/>
      <c r="L109" s="407"/>
      <c r="M109" s="407"/>
      <c r="N109" s="408"/>
      <c r="P109" s="406"/>
      <c r="Q109" s="407"/>
      <c r="R109" s="407"/>
      <c r="S109" s="407"/>
      <c r="T109" s="407"/>
      <c r="U109" s="407"/>
      <c r="V109" s="407"/>
      <c r="W109" s="407"/>
      <c r="X109" s="407"/>
      <c r="Y109" s="407"/>
      <c r="Z109" s="407"/>
      <c r="AA109" s="407"/>
      <c r="AB109" s="407"/>
      <c r="AC109" s="408"/>
    </row>
  </sheetData>
  <sheetProtection algorithmName="SHA-512" hashValue="82fQwY2rZAXxk1LVqPe4bxXXUthQPOogOyO2ZUV3EMWO4dnChFk2KQfr6+Igp7jPnO23V4+SZpWe8gcrjYhiIg==" saltValue="2iFqUNoZgArnba4bMZLxGw==" spinCount="100000" sheet="1" objects="1" scenarios="1"/>
  <sortState ref="AB187:AB289">
    <sortCondition ref="AB187"/>
  </sortState>
  <mergeCells count="392">
    <mergeCell ref="P14:Q14"/>
    <mergeCell ref="N13:N14"/>
    <mergeCell ref="A82:N86"/>
    <mergeCell ref="P82:AC86"/>
    <mergeCell ref="O27:U27"/>
    <mergeCell ref="S22:V22"/>
    <mergeCell ref="A98:N104"/>
    <mergeCell ref="A105:N109"/>
    <mergeCell ref="P102:AC105"/>
    <mergeCell ref="P106:AC109"/>
    <mergeCell ref="Z67:AB67"/>
    <mergeCell ref="Z68:AB68"/>
    <mergeCell ref="W56:Y56"/>
    <mergeCell ref="W57:Y57"/>
    <mergeCell ref="W58:Y58"/>
    <mergeCell ref="W59:Y59"/>
    <mergeCell ref="W60:Y60"/>
    <mergeCell ref="W61:Y61"/>
    <mergeCell ref="W62:Y62"/>
    <mergeCell ref="W63:Y63"/>
    <mergeCell ref="W66:Y66"/>
    <mergeCell ref="A53:G53"/>
    <mergeCell ref="H53:J53"/>
    <mergeCell ref="K53:M53"/>
    <mergeCell ref="W67:Y67"/>
    <mergeCell ref="W68:Y68"/>
    <mergeCell ref="K62:M62"/>
    <mergeCell ref="K63:M63"/>
    <mergeCell ref="K64:M64"/>
    <mergeCell ref="K65:M65"/>
    <mergeCell ref="K66:M66"/>
    <mergeCell ref="K67:M67"/>
    <mergeCell ref="K68:M68"/>
    <mergeCell ref="O64:U64"/>
    <mergeCell ref="O65:U65"/>
    <mergeCell ref="O66:U66"/>
    <mergeCell ref="O67:U67"/>
    <mergeCell ref="O68:U68"/>
    <mergeCell ref="O57:U57"/>
    <mergeCell ref="O58:U58"/>
    <mergeCell ref="O59:U59"/>
    <mergeCell ref="O60:U60"/>
    <mergeCell ref="O61:U61"/>
    <mergeCell ref="O62:U62"/>
    <mergeCell ref="O63:U63"/>
    <mergeCell ref="W64:Y64"/>
    <mergeCell ref="W65:Y65"/>
    <mergeCell ref="A66:F66"/>
    <mergeCell ref="A67:F67"/>
    <mergeCell ref="A68:F68"/>
    <mergeCell ref="H55:J55"/>
    <mergeCell ref="K55:M55"/>
    <mergeCell ref="H56:J56"/>
    <mergeCell ref="H57:J57"/>
    <mergeCell ref="H58:J58"/>
    <mergeCell ref="H59:J59"/>
    <mergeCell ref="H60:J60"/>
    <mergeCell ref="H61:J61"/>
    <mergeCell ref="H62:J62"/>
    <mergeCell ref="H63:J63"/>
    <mergeCell ref="H64:J64"/>
    <mergeCell ref="H65:J65"/>
    <mergeCell ref="H66:J66"/>
    <mergeCell ref="H67:J67"/>
    <mergeCell ref="H68:J68"/>
    <mergeCell ref="K56:M56"/>
    <mergeCell ref="K57:M57"/>
    <mergeCell ref="K58:M58"/>
    <mergeCell ref="K59:M59"/>
    <mergeCell ref="K60:M60"/>
    <mergeCell ref="K61:M61"/>
    <mergeCell ref="A57:F57"/>
    <mergeCell ref="A58:F58"/>
    <mergeCell ref="A59:F59"/>
    <mergeCell ref="A60:F60"/>
    <mergeCell ref="A61:F61"/>
    <mergeCell ref="A62:F62"/>
    <mergeCell ref="A63:F63"/>
    <mergeCell ref="A64:F64"/>
    <mergeCell ref="A65:F65"/>
    <mergeCell ref="A55:F55"/>
    <mergeCell ref="A56:F56"/>
    <mergeCell ref="W55:Y55"/>
    <mergeCell ref="Z55:AB55"/>
    <mergeCell ref="Z56:AB56"/>
    <mergeCell ref="A54:F54"/>
    <mergeCell ref="W46:Y46"/>
    <mergeCell ref="W47:Y47"/>
    <mergeCell ref="W48:Y48"/>
    <mergeCell ref="W49:Y49"/>
    <mergeCell ref="W50:Y50"/>
    <mergeCell ref="W51:Y51"/>
    <mergeCell ref="W52:Y52"/>
    <mergeCell ref="O49:U49"/>
    <mergeCell ref="O50:U50"/>
    <mergeCell ref="O51:U51"/>
    <mergeCell ref="O52:U52"/>
    <mergeCell ref="O55:U55"/>
    <mergeCell ref="O56:U56"/>
    <mergeCell ref="O48:U48"/>
    <mergeCell ref="O46:U46"/>
    <mergeCell ref="O47:U47"/>
    <mergeCell ref="A46:G46"/>
    <mergeCell ref="A47:G47"/>
    <mergeCell ref="Z36:AB36"/>
    <mergeCell ref="Z37:AB37"/>
    <mergeCell ref="Z46:AB46"/>
    <mergeCell ref="Z47:AB47"/>
    <mergeCell ref="Z48:AB48"/>
    <mergeCell ref="Z49:AB49"/>
    <mergeCell ref="Z50:AB50"/>
    <mergeCell ref="Z51:AB51"/>
    <mergeCell ref="Z52:AB52"/>
    <mergeCell ref="Z38:AB38"/>
    <mergeCell ref="Z39:AB39"/>
    <mergeCell ref="Z40:AB40"/>
    <mergeCell ref="Z41:AB41"/>
    <mergeCell ref="Z42:AB42"/>
    <mergeCell ref="Z43:AB43"/>
    <mergeCell ref="Z44:AB44"/>
    <mergeCell ref="Z45:AB45"/>
    <mergeCell ref="W45:Y45"/>
    <mergeCell ref="W28:Y28"/>
    <mergeCell ref="Z28:AB28"/>
    <mergeCell ref="W29:Y29"/>
    <mergeCell ref="W30:Y30"/>
    <mergeCell ref="W31:Y31"/>
    <mergeCell ref="W32:Y32"/>
    <mergeCell ref="W33:Y33"/>
    <mergeCell ref="W34:Y34"/>
    <mergeCell ref="W35:Y35"/>
    <mergeCell ref="Z29:AB29"/>
    <mergeCell ref="Z30:AB30"/>
    <mergeCell ref="Z31:AB31"/>
    <mergeCell ref="Z32:AB32"/>
    <mergeCell ref="Z33:AB33"/>
    <mergeCell ref="Z34:AB34"/>
    <mergeCell ref="Z35:AB35"/>
    <mergeCell ref="W36:Y36"/>
    <mergeCell ref="W37:Y37"/>
    <mergeCell ref="W38:Y38"/>
    <mergeCell ref="W39:Y39"/>
    <mergeCell ref="W40:Y40"/>
    <mergeCell ref="W41:Y41"/>
    <mergeCell ref="W42:Y42"/>
    <mergeCell ref="W43:Y43"/>
    <mergeCell ref="W44:Y44"/>
    <mergeCell ref="K48:M48"/>
    <mergeCell ref="K49:M49"/>
    <mergeCell ref="K50:M50"/>
    <mergeCell ref="K51:M51"/>
    <mergeCell ref="K52:M52"/>
    <mergeCell ref="O28:U28"/>
    <mergeCell ref="O29:U29"/>
    <mergeCell ref="O30:U30"/>
    <mergeCell ref="O32:U32"/>
    <mergeCell ref="O33:U33"/>
    <mergeCell ref="O34:U34"/>
    <mergeCell ref="O35:U35"/>
    <mergeCell ref="O36:U36"/>
    <mergeCell ref="O37:U37"/>
    <mergeCell ref="O38:U38"/>
    <mergeCell ref="O39:U39"/>
    <mergeCell ref="O40:U40"/>
    <mergeCell ref="O41:U41"/>
    <mergeCell ref="O42:U42"/>
    <mergeCell ref="O43:U43"/>
    <mergeCell ref="O44:U44"/>
    <mergeCell ref="O45:U45"/>
    <mergeCell ref="K39:M39"/>
    <mergeCell ref="K40:M40"/>
    <mergeCell ref="K41:M41"/>
    <mergeCell ref="K42:M42"/>
    <mergeCell ref="K43:M43"/>
    <mergeCell ref="K44:M44"/>
    <mergeCell ref="K45:M45"/>
    <mergeCell ref="K46:M46"/>
    <mergeCell ref="K47:M47"/>
    <mergeCell ref="K29:M29"/>
    <mergeCell ref="K30:M30"/>
    <mergeCell ref="K31:M31"/>
    <mergeCell ref="K32:M32"/>
    <mergeCell ref="K33:M33"/>
    <mergeCell ref="K34:M34"/>
    <mergeCell ref="K35:M35"/>
    <mergeCell ref="K36:M36"/>
    <mergeCell ref="K37:M37"/>
    <mergeCell ref="A48:G48"/>
    <mergeCell ref="A49:G49"/>
    <mergeCell ref="H33:J33"/>
    <mergeCell ref="H34:J34"/>
    <mergeCell ref="H35:J35"/>
    <mergeCell ref="H36:J36"/>
    <mergeCell ref="H37:J37"/>
    <mergeCell ref="H38:J38"/>
    <mergeCell ref="H39:J39"/>
    <mergeCell ref="H40:J40"/>
    <mergeCell ref="H41:J41"/>
    <mergeCell ref="A73:M73"/>
    <mergeCell ref="N73:Q73"/>
    <mergeCell ref="R73:T73"/>
    <mergeCell ref="U73:Y73"/>
    <mergeCell ref="A28:G28"/>
    <mergeCell ref="A29:G29"/>
    <mergeCell ref="A30:G30"/>
    <mergeCell ref="A31:G31"/>
    <mergeCell ref="A32:G32"/>
    <mergeCell ref="A33:G33"/>
    <mergeCell ref="A34:G34"/>
    <mergeCell ref="A35:G35"/>
    <mergeCell ref="A36:G36"/>
    <mergeCell ref="A37:G37"/>
    <mergeCell ref="A38:G38"/>
    <mergeCell ref="A39:G39"/>
    <mergeCell ref="H54:J54"/>
    <mergeCell ref="K54:M54"/>
    <mergeCell ref="W54:Y54"/>
    <mergeCell ref="A41:G41"/>
    <mergeCell ref="A42:G42"/>
    <mergeCell ref="A43:G43"/>
    <mergeCell ref="A44:G44"/>
    <mergeCell ref="A45:G45"/>
    <mergeCell ref="X11:Z11"/>
    <mergeCell ref="A13:M14"/>
    <mergeCell ref="A22:C22"/>
    <mergeCell ref="A23:C23"/>
    <mergeCell ref="A24:C24"/>
    <mergeCell ref="D23:G23"/>
    <mergeCell ref="D24:G24"/>
    <mergeCell ref="D22:H22"/>
    <mergeCell ref="I22:K22"/>
    <mergeCell ref="I23:J23"/>
    <mergeCell ref="I24:J24"/>
    <mergeCell ref="L22:N22"/>
    <mergeCell ref="L23:M23"/>
    <mergeCell ref="L24:M24"/>
    <mergeCell ref="O22:R22"/>
    <mergeCell ref="O23:Q23"/>
    <mergeCell ref="O24:Q24"/>
    <mergeCell ref="S23:U23"/>
    <mergeCell ref="H18:M18"/>
    <mergeCell ref="A16:G16"/>
    <mergeCell ref="A17:G17"/>
    <mergeCell ref="A18:G18"/>
    <mergeCell ref="S24:U24"/>
    <mergeCell ref="P13:Q13"/>
    <mergeCell ref="R76:S76"/>
    <mergeCell ref="U76:Y76"/>
    <mergeCell ref="A77:M77"/>
    <mergeCell ref="A27:G27"/>
    <mergeCell ref="H27:J27"/>
    <mergeCell ref="K27:M27"/>
    <mergeCell ref="W27:Y27"/>
    <mergeCell ref="Z54:AB54"/>
    <mergeCell ref="O54:U54"/>
    <mergeCell ref="A70:AC70"/>
    <mergeCell ref="A74:M74"/>
    <mergeCell ref="N74:O74"/>
    <mergeCell ref="P74:Q74"/>
    <mergeCell ref="R74:S74"/>
    <mergeCell ref="U74:Y74"/>
    <mergeCell ref="A75:M75"/>
    <mergeCell ref="N75:O75"/>
    <mergeCell ref="P75:Q75"/>
    <mergeCell ref="R75:S75"/>
    <mergeCell ref="U75:Y75"/>
    <mergeCell ref="O31:U31"/>
    <mergeCell ref="A72:Q72"/>
    <mergeCell ref="R72:T72"/>
    <mergeCell ref="U72:Y72"/>
    <mergeCell ref="Z27:AB27"/>
    <mergeCell ref="H28:J28"/>
    <mergeCell ref="K28:M28"/>
    <mergeCell ref="H29:J29"/>
    <mergeCell ref="H30:J30"/>
    <mergeCell ref="H31:J31"/>
    <mergeCell ref="H32:J32"/>
    <mergeCell ref="U77:Y77"/>
    <mergeCell ref="U78:Y78"/>
    <mergeCell ref="P77:Q77"/>
    <mergeCell ref="R77:S77"/>
    <mergeCell ref="A78:T78"/>
    <mergeCell ref="H44:J44"/>
    <mergeCell ref="H45:J45"/>
    <mergeCell ref="H46:J46"/>
    <mergeCell ref="H47:J47"/>
    <mergeCell ref="H48:J48"/>
    <mergeCell ref="H49:J49"/>
    <mergeCell ref="H50:J50"/>
    <mergeCell ref="H51:J51"/>
    <mergeCell ref="H52:J52"/>
    <mergeCell ref="K38:M38"/>
    <mergeCell ref="A76:M76"/>
    <mergeCell ref="P76:Q76"/>
    <mergeCell ref="A80:AC80"/>
    <mergeCell ref="P89:AC89"/>
    <mergeCell ref="A89:N89"/>
    <mergeCell ref="A96:D96"/>
    <mergeCell ref="P95:AC95"/>
    <mergeCell ref="Q96:AC96"/>
    <mergeCell ref="P97:AC97"/>
    <mergeCell ref="Q98:AC98"/>
    <mergeCell ref="P99:AC99"/>
    <mergeCell ref="A97:N97"/>
    <mergeCell ref="E96:H96"/>
    <mergeCell ref="A87:AC87"/>
    <mergeCell ref="Q90:AC90"/>
    <mergeCell ref="P91:AC91"/>
    <mergeCell ref="Q92:AC92"/>
    <mergeCell ref="P93:AC93"/>
    <mergeCell ref="Q94:AC94"/>
    <mergeCell ref="B90:N90"/>
    <mergeCell ref="A91:N91"/>
    <mergeCell ref="A93:N93"/>
    <mergeCell ref="B92:N92"/>
    <mergeCell ref="B94:N94"/>
    <mergeCell ref="A95:N95"/>
    <mergeCell ref="A1:AC1"/>
    <mergeCell ref="P100:S100"/>
    <mergeCell ref="T100:W100"/>
    <mergeCell ref="P101:AC101"/>
    <mergeCell ref="A5:F5"/>
    <mergeCell ref="A6:F7"/>
    <mergeCell ref="Z57:AB57"/>
    <mergeCell ref="Z58:AB58"/>
    <mergeCell ref="Z59:AB59"/>
    <mergeCell ref="Z60:AB60"/>
    <mergeCell ref="Z61:AB61"/>
    <mergeCell ref="Z62:AB62"/>
    <mergeCell ref="Z63:AB63"/>
    <mergeCell ref="Z64:AB64"/>
    <mergeCell ref="Z65:AB65"/>
    <mergeCell ref="Z66:AB66"/>
    <mergeCell ref="N76:O76"/>
    <mergeCell ref="N77:O77"/>
    <mergeCell ref="A50:G50"/>
    <mergeCell ref="A51:G51"/>
    <mergeCell ref="A52:G52"/>
    <mergeCell ref="A40:G40"/>
    <mergeCell ref="H42:J42"/>
    <mergeCell ref="H43:J43"/>
    <mergeCell ref="H16:M16"/>
    <mergeCell ref="H17:M17"/>
    <mergeCell ref="N16:Y16"/>
    <mergeCell ref="N17:Y17"/>
    <mergeCell ref="N18:Y18"/>
    <mergeCell ref="X8:Z8"/>
    <mergeCell ref="X9:Z9"/>
    <mergeCell ref="G8:G9"/>
    <mergeCell ref="N8:P8"/>
    <mergeCell ref="N9:P9"/>
    <mergeCell ref="S8:U8"/>
    <mergeCell ref="S9:U9"/>
    <mergeCell ref="G10:G11"/>
    <mergeCell ref="I10:K10"/>
    <mergeCell ref="L10:L11"/>
    <mergeCell ref="N10:P10"/>
    <mergeCell ref="Q10:Q11"/>
    <mergeCell ref="S10:U10"/>
    <mergeCell ref="V10:V11"/>
    <mergeCell ref="X10:Z10"/>
    <mergeCell ref="I8:K8"/>
    <mergeCell ref="I9:K9"/>
    <mergeCell ref="N11:P11"/>
    <mergeCell ref="S11:U11"/>
    <mergeCell ref="A3:F3"/>
    <mergeCell ref="A4:F4"/>
    <mergeCell ref="G6:K7"/>
    <mergeCell ref="L6:L7"/>
    <mergeCell ref="A8:F9"/>
    <mergeCell ref="A10:F11"/>
    <mergeCell ref="I11:K11"/>
    <mergeCell ref="N6:P6"/>
    <mergeCell ref="Q6:Q7"/>
    <mergeCell ref="N7:P7"/>
    <mergeCell ref="V6:V7"/>
    <mergeCell ref="X6:Z6"/>
    <mergeCell ref="X7:Z7"/>
    <mergeCell ref="G5:K5"/>
    <mergeCell ref="L5:P5"/>
    <mergeCell ref="Q5:U5"/>
    <mergeCell ref="V5:Z5"/>
    <mergeCell ref="G3:K3"/>
    <mergeCell ref="L3:P3"/>
    <mergeCell ref="Q3:U3"/>
    <mergeCell ref="V3:Z3"/>
    <mergeCell ref="G4:K4"/>
    <mergeCell ref="L4:P4"/>
    <mergeCell ref="Q4:U4"/>
    <mergeCell ref="V4:Z4"/>
    <mergeCell ref="S6:U6"/>
    <mergeCell ref="S7:U7"/>
  </mergeCells>
  <dataValidations disablePrompts="1" count="1">
    <dataValidation type="list" allowBlank="1" showInputMessage="1" showErrorMessage="1" sqref="Z22:Z24 AC19:AC21 AB18" xr:uid="{00000000-0002-0000-0100-000000000000}">
      <formula1>$AC$18:$AC$19</formula1>
    </dataValidation>
  </dataValidations>
  <pageMargins left="0.55118110236220474" right="0.11811023622047245" top="0.39370078740157483" bottom="0.59055118110236227" header="0.31496062992125984" footer="0.31496062992125984"/>
  <pageSetup paperSize="9" orientation="portrait" r:id="rId1"/>
  <headerFooter alignWithMargins="0">
    <oddFooter>&amp;R&amp;"Verdana,Standard"&amp;7Übergabe KaWa Seite &amp;P von &amp;N</oddFooter>
  </headerFooter>
  <ignoredErrors>
    <ignoredError sqref="G4:Z5 M6:M7 R6:R7 W6:W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B59"/>
  <sheetViews>
    <sheetView tabSelected="1" view="pageLayout" topLeftCell="A21" zoomScaleNormal="100" workbookViewId="0">
      <selection activeCell="I32" sqref="I32"/>
    </sheetView>
  </sheetViews>
  <sheetFormatPr baseColWidth="10" defaultColWidth="3.28515625" defaultRowHeight="11.25" x14ac:dyDescent="0.2"/>
  <cols>
    <col min="1" max="16384" width="3.28515625" style="63"/>
  </cols>
  <sheetData>
    <row r="3" spans="1:26" x14ac:dyDescent="0.2">
      <c r="P3" s="360"/>
      <c r="Q3" s="360"/>
      <c r="R3" s="360"/>
      <c r="S3" s="360"/>
      <c r="T3" s="360"/>
      <c r="U3" s="360"/>
      <c r="V3" s="360"/>
      <c r="W3" s="360"/>
      <c r="X3" s="360"/>
      <c r="Y3" s="360"/>
    </row>
    <row r="4" spans="1:26" x14ac:dyDescent="0.2">
      <c r="P4" s="360"/>
      <c r="Q4" s="360"/>
      <c r="R4" s="360"/>
      <c r="S4" s="360"/>
      <c r="T4" s="360"/>
      <c r="U4" s="360"/>
      <c r="V4" s="360"/>
      <c r="W4" s="360"/>
      <c r="X4" s="360"/>
      <c r="Y4" s="360"/>
    </row>
    <row r="5" spans="1:26" x14ac:dyDescent="0.2">
      <c r="P5" s="202"/>
      <c r="Q5" s="203"/>
      <c r="R5" s="203"/>
      <c r="S5" s="203"/>
      <c r="T5" s="203"/>
      <c r="U5" s="203"/>
      <c r="V5" s="203"/>
      <c r="W5" s="203"/>
      <c r="X5" s="203"/>
      <c r="Y5" s="204"/>
    </row>
    <row r="6" spans="1:26" x14ac:dyDescent="0.2">
      <c r="P6" s="202" t="s">
        <v>63</v>
      </c>
      <c r="Q6" s="203"/>
      <c r="R6" s="203"/>
      <c r="S6" s="203"/>
      <c r="T6" s="203"/>
      <c r="U6" s="203"/>
      <c r="V6" s="203"/>
      <c r="W6" s="203"/>
      <c r="X6" s="203"/>
      <c r="Y6" s="204"/>
    </row>
    <row r="7" spans="1:26" x14ac:dyDescent="0.2">
      <c r="P7" s="202" t="s">
        <v>149</v>
      </c>
      <c r="Q7" s="203"/>
      <c r="R7" s="203"/>
      <c r="S7" s="203"/>
      <c r="T7" s="203"/>
      <c r="U7" s="203"/>
      <c r="V7" s="203"/>
      <c r="W7" s="203"/>
      <c r="X7" s="203"/>
      <c r="Y7" s="204"/>
    </row>
    <row r="8" spans="1:26" x14ac:dyDescent="0.2">
      <c r="P8" s="202" t="s">
        <v>150</v>
      </c>
      <c r="Q8" s="203"/>
      <c r="R8" s="203"/>
      <c r="S8" s="203"/>
      <c r="T8" s="203"/>
      <c r="U8" s="203"/>
      <c r="V8" s="203"/>
      <c r="W8" s="203"/>
      <c r="X8" s="203"/>
      <c r="Y8" s="204"/>
    </row>
    <row r="9" spans="1:26" ht="5.85" customHeight="1" x14ac:dyDescent="0.2">
      <c r="P9" s="202"/>
      <c r="Q9" s="203"/>
      <c r="R9" s="203"/>
      <c r="S9" s="203"/>
      <c r="T9" s="203"/>
      <c r="U9" s="203"/>
      <c r="V9" s="203"/>
      <c r="W9" s="203"/>
      <c r="X9" s="203"/>
      <c r="Y9" s="204"/>
    </row>
    <row r="10" spans="1:26" ht="15" customHeight="1" x14ac:dyDescent="0.2">
      <c r="P10" s="202" t="s">
        <v>151</v>
      </c>
      <c r="Q10" s="203"/>
      <c r="R10" s="203"/>
      <c r="S10" s="203"/>
      <c r="T10" s="203"/>
      <c r="U10" s="203"/>
      <c r="V10" s="203"/>
      <c r="W10" s="203"/>
      <c r="X10" s="203"/>
      <c r="Y10" s="204"/>
    </row>
    <row r="11" spans="1:26" x14ac:dyDescent="0.2">
      <c r="P11" s="202" t="s">
        <v>152</v>
      </c>
      <c r="Q11" s="203"/>
      <c r="R11" s="203"/>
      <c r="S11" s="203"/>
      <c r="T11" s="203"/>
      <c r="U11" s="203"/>
      <c r="V11" s="203"/>
      <c r="W11" s="203"/>
      <c r="X11" s="203"/>
      <c r="Y11" s="204"/>
    </row>
    <row r="12" spans="1:26" x14ac:dyDescent="0.2">
      <c r="A12" s="106" t="s">
        <v>157</v>
      </c>
      <c r="P12" s="202" t="s">
        <v>153</v>
      </c>
      <c r="Q12" s="203"/>
      <c r="R12" s="203"/>
      <c r="S12" s="203"/>
      <c r="T12" s="203"/>
      <c r="U12" s="203"/>
      <c r="V12" s="203"/>
      <c r="W12" s="203"/>
      <c r="X12" s="203"/>
      <c r="Y12" s="204"/>
    </row>
    <row r="13" spans="1:26" ht="5.85" customHeight="1" x14ac:dyDescent="0.2">
      <c r="A13" s="106"/>
      <c r="P13" s="202"/>
      <c r="Q13" s="203"/>
      <c r="R13" s="203"/>
      <c r="S13" s="203"/>
      <c r="T13" s="203"/>
      <c r="U13" s="203"/>
      <c r="V13" s="203"/>
      <c r="W13" s="203"/>
      <c r="X13" s="203"/>
      <c r="Y13" s="204"/>
    </row>
    <row r="14" spans="1:26" x14ac:dyDescent="0.2">
      <c r="A14" s="323">
        <f>Mietvertrag!G6</f>
        <v>0</v>
      </c>
      <c r="B14" s="323"/>
      <c r="C14" s="323"/>
      <c r="D14" s="323"/>
      <c r="E14" s="323"/>
      <c r="F14" s="323"/>
      <c r="G14" s="323"/>
      <c r="H14" s="323"/>
      <c r="I14" s="323"/>
      <c r="J14" s="323"/>
      <c r="P14" s="202" t="s">
        <v>154</v>
      </c>
      <c r="Q14" s="203"/>
      <c r="R14" s="203"/>
      <c r="S14" s="203"/>
      <c r="T14" s="203"/>
      <c r="U14" s="203"/>
      <c r="V14" s="203"/>
      <c r="W14" s="203"/>
      <c r="X14" s="203"/>
      <c r="Y14" s="203"/>
      <c r="Z14" s="204"/>
    </row>
    <row r="15" spans="1:26" x14ac:dyDescent="0.2">
      <c r="A15" s="323">
        <f>Mietvertrag!G7</f>
        <v>0</v>
      </c>
      <c r="B15" s="323"/>
      <c r="C15" s="323"/>
      <c r="D15" s="323"/>
      <c r="E15" s="323"/>
      <c r="F15" s="323"/>
      <c r="G15" s="323"/>
      <c r="H15" s="323"/>
      <c r="I15" s="323"/>
      <c r="J15" s="323"/>
      <c r="P15" s="202" t="s">
        <v>155</v>
      </c>
      <c r="Q15" s="203"/>
      <c r="R15" s="203"/>
      <c r="S15" s="203"/>
      <c r="T15" s="203"/>
      <c r="U15" s="203"/>
      <c r="V15" s="203"/>
      <c r="W15" s="203"/>
      <c r="X15" s="203"/>
      <c r="Y15" s="204"/>
    </row>
    <row r="16" spans="1:26" x14ac:dyDescent="0.2">
      <c r="A16" s="323">
        <f>Mietvertrag!G8</f>
        <v>0</v>
      </c>
      <c r="B16" s="323"/>
      <c r="C16" s="323"/>
      <c r="D16" s="323"/>
      <c r="E16" s="323"/>
      <c r="F16" s="323"/>
      <c r="G16" s="323"/>
      <c r="H16" s="323"/>
      <c r="I16" s="323"/>
      <c r="J16" s="323"/>
      <c r="P16" s="202"/>
      <c r="Q16" s="203"/>
      <c r="R16" s="203"/>
      <c r="S16" s="203"/>
      <c r="T16" s="203"/>
      <c r="U16" s="203"/>
      <c r="V16" s="203"/>
      <c r="W16" s="203"/>
      <c r="X16" s="203"/>
      <c r="Y16" s="204"/>
    </row>
    <row r="17" spans="1:28" x14ac:dyDescent="0.2">
      <c r="A17" s="323">
        <f>Mietvertrag!G9</f>
        <v>0</v>
      </c>
      <c r="B17" s="323"/>
      <c r="C17" s="323"/>
      <c r="D17" s="323"/>
      <c r="E17" s="323"/>
      <c r="F17" s="323"/>
      <c r="G17" s="323"/>
      <c r="H17" s="323"/>
      <c r="I17" s="323"/>
      <c r="J17" s="323"/>
      <c r="P17" s="323" t="s">
        <v>156</v>
      </c>
      <c r="Q17" s="323"/>
      <c r="R17" s="323"/>
      <c r="S17" s="323"/>
      <c r="T17" s="323"/>
      <c r="U17" s="323"/>
      <c r="V17" s="323"/>
      <c r="W17" s="323"/>
      <c r="X17" s="323"/>
      <c r="Y17" s="323"/>
    </row>
    <row r="18" spans="1:28" x14ac:dyDescent="0.2">
      <c r="P18" s="323"/>
      <c r="Q18" s="323"/>
      <c r="R18" s="323"/>
      <c r="S18" s="323"/>
      <c r="T18" s="323"/>
      <c r="U18" s="323"/>
      <c r="V18" s="323"/>
      <c r="W18" s="323"/>
      <c r="X18" s="323"/>
      <c r="Y18" s="323"/>
    </row>
    <row r="19" spans="1:28" x14ac:dyDescent="0.2">
      <c r="P19" s="323"/>
      <c r="Q19" s="323"/>
      <c r="R19" s="323"/>
      <c r="S19" s="323"/>
      <c r="T19" s="323"/>
      <c r="U19" s="323"/>
      <c r="V19" s="323"/>
      <c r="W19" s="323"/>
      <c r="X19" s="323"/>
      <c r="Y19" s="323"/>
    </row>
    <row r="21" spans="1:28" ht="15" customHeight="1" x14ac:dyDescent="0.2">
      <c r="P21" s="63" t="s">
        <v>104</v>
      </c>
      <c r="U21" s="418"/>
      <c r="V21" s="418"/>
      <c r="W21" s="418"/>
      <c r="X21" s="418"/>
    </row>
    <row r="23" spans="1:28" x14ac:dyDescent="0.2">
      <c r="A23" s="107" t="s">
        <v>144</v>
      </c>
      <c r="G23" s="89"/>
      <c r="H23" s="414"/>
      <c r="I23" s="415"/>
      <c r="J23" s="415"/>
      <c r="K23" s="415"/>
      <c r="L23" s="415"/>
      <c r="M23" s="415"/>
      <c r="N23" s="416"/>
    </row>
    <row r="25" spans="1:28" ht="17.100000000000001" customHeight="1" x14ac:dyDescent="0.2">
      <c r="A25" s="63" t="s">
        <v>145</v>
      </c>
    </row>
    <row r="26" spans="1:28" ht="5.85" customHeight="1" x14ac:dyDescent="0.2"/>
    <row r="27" spans="1:28" ht="26.25" customHeight="1" x14ac:dyDescent="0.2">
      <c r="A27" s="419" t="s">
        <v>329</v>
      </c>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1"/>
    </row>
    <row r="28" spans="1:28" ht="5.85" customHeight="1" x14ac:dyDescent="0.2">
      <c r="M28" s="73"/>
      <c r="R28" s="73"/>
    </row>
    <row r="29" spans="1:28" ht="17.100000000000001" customHeight="1" x14ac:dyDescent="0.2">
      <c r="A29" s="63" t="s">
        <v>326</v>
      </c>
      <c r="I29" s="424" t="s">
        <v>363</v>
      </c>
      <c r="J29" s="424"/>
      <c r="K29" s="425"/>
      <c r="L29" s="70"/>
      <c r="M29" s="156"/>
      <c r="N29" s="424"/>
      <c r="O29" s="424"/>
      <c r="P29" s="425"/>
      <c r="Q29" s="70"/>
      <c r="R29" s="156"/>
      <c r="S29" s="422"/>
      <c r="T29" s="422"/>
      <c r="U29" s="423"/>
      <c r="V29" s="157"/>
    </row>
    <row r="30" spans="1:28" ht="5.85" customHeight="1" x14ac:dyDescent="0.2">
      <c r="M30" s="74"/>
      <c r="R30" s="74"/>
    </row>
    <row r="31" spans="1:28" ht="17.100000000000001" customHeight="1" x14ac:dyDescent="0.2">
      <c r="A31" s="63" t="s">
        <v>327</v>
      </c>
      <c r="G31" s="427">
        <f>Mietvertrag!H25</f>
        <v>0</v>
      </c>
      <c r="H31" s="428"/>
      <c r="I31" s="428"/>
      <c r="J31" s="428"/>
      <c r="K31" s="428"/>
      <c r="L31" s="429" t="s">
        <v>328</v>
      </c>
      <c r="M31" s="429"/>
      <c r="N31" s="428">
        <f>Mietvertrag!H26</f>
        <v>0</v>
      </c>
      <c r="O31" s="428"/>
      <c r="P31" s="428"/>
      <c r="Q31" s="428"/>
      <c r="R31" s="430"/>
    </row>
    <row r="32" spans="1:28" ht="17.100000000000001" customHeight="1" x14ac:dyDescent="0.2">
      <c r="A32" s="73"/>
      <c r="B32" s="73"/>
      <c r="C32" s="73"/>
      <c r="D32" s="73"/>
      <c r="E32" s="73"/>
      <c r="F32" s="73"/>
      <c r="G32" s="73"/>
      <c r="H32" s="73"/>
      <c r="I32" s="73"/>
      <c r="J32" s="73"/>
      <c r="K32" s="73"/>
      <c r="L32" s="73"/>
      <c r="M32" s="73"/>
      <c r="N32" s="73"/>
      <c r="O32" s="73"/>
      <c r="P32" s="73"/>
      <c r="Q32" s="73"/>
      <c r="R32" s="73"/>
      <c r="S32" s="73"/>
      <c r="T32" s="73"/>
      <c r="U32" s="73"/>
      <c r="V32" s="73"/>
      <c r="W32" s="73"/>
      <c r="X32" s="73"/>
      <c r="Y32" s="73"/>
    </row>
    <row r="33" spans="1:26" ht="17.100000000000001" customHeight="1" x14ac:dyDescent="0.2">
      <c r="A33" s="108"/>
      <c r="B33" s="417" t="s">
        <v>325</v>
      </c>
      <c r="C33" s="417"/>
      <c r="D33" s="417"/>
      <c r="E33" s="417"/>
      <c r="F33" s="417"/>
      <c r="G33" s="417"/>
      <c r="H33" s="417"/>
      <c r="I33" s="417"/>
      <c r="J33" s="417"/>
      <c r="K33" s="417"/>
      <c r="L33" s="417"/>
      <c r="M33" s="417"/>
      <c r="N33" s="417"/>
      <c r="O33" s="417"/>
      <c r="P33" s="417"/>
      <c r="Q33" s="417"/>
      <c r="R33" s="417"/>
      <c r="S33" s="417"/>
      <c r="T33" s="417"/>
      <c r="U33" s="426" t="s">
        <v>324</v>
      </c>
      <c r="V33" s="426"/>
      <c r="W33" s="426"/>
      <c r="X33" s="426"/>
      <c r="Y33" s="426"/>
      <c r="Z33" s="72"/>
    </row>
    <row r="34" spans="1:26" ht="2.85" customHeight="1" x14ac:dyDescent="0.2">
      <c r="A34" s="109"/>
      <c r="B34" s="110"/>
      <c r="C34" s="111"/>
      <c r="D34" s="111"/>
      <c r="E34" s="111"/>
      <c r="F34" s="111"/>
      <c r="G34" s="111"/>
      <c r="H34" s="111"/>
      <c r="I34" s="111"/>
      <c r="J34" s="111"/>
      <c r="K34" s="111"/>
      <c r="L34" s="111"/>
      <c r="M34" s="111"/>
      <c r="N34" s="111"/>
      <c r="O34" s="111"/>
      <c r="P34" s="111"/>
      <c r="Q34" s="111"/>
      <c r="R34" s="111"/>
      <c r="S34" s="111"/>
      <c r="T34" s="112"/>
      <c r="U34" s="113"/>
      <c r="V34" s="114"/>
      <c r="W34" s="114"/>
      <c r="X34" s="114"/>
      <c r="Y34" s="115"/>
    </row>
    <row r="35" spans="1:26" ht="17.100000000000001" customHeight="1" x14ac:dyDescent="0.2">
      <c r="A35" s="116"/>
      <c r="B35" s="117"/>
      <c r="C35" s="117" t="s">
        <v>51</v>
      </c>
      <c r="D35" s="118"/>
      <c r="E35" s="118"/>
      <c r="F35" s="118"/>
      <c r="G35" s="118"/>
      <c r="H35" s="118"/>
      <c r="I35" s="118"/>
      <c r="J35" s="118"/>
      <c r="K35" s="118"/>
      <c r="L35" s="118"/>
      <c r="M35" s="118"/>
      <c r="N35" s="118"/>
      <c r="O35" s="118"/>
      <c r="P35" s="118"/>
      <c r="Q35" s="118"/>
      <c r="R35" s="118"/>
      <c r="S35" s="118"/>
      <c r="T35" s="119"/>
      <c r="U35" s="412">
        <f>Mietvertrag!U99</f>
        <v>0</v>
      </c>
      <c r="V35" s="412"/>
      <c r="W35" s="412"/>
      <c r="X35" s="412"/>
      <c r="Y35" s="412"/>
    </row>
    <row r="36" spans="1:26" ht="2.85" customHeight="1" x14ac:dyDescent="0.2">
      <c r="A36" s="116"/>
      <c r="B36" s="120"/>
      <c r="C36" s="120"/>
      <c r="D36" s="121"/>
      <c r="E36" s="121"/>
      <c r="F36" s="121"/>
      <c r="G36" s="121"/>
      <c r="H36" s="121"/>
      <c r="I36" s="121"/>
      <c r="J36" s="121"/>
      <c r="K36" s="121"/>
      <c r="L36" s="121"/>
      <c r="M36" s="121"/>
      <c r="N36" s="121"/>
      <c r="O36" s="121"/>
      <c r="P36" s="121"/>
      <c r="Q36" s="121"/>
      <c r="R36" s="121"/>
      <c r="S36" s="121"/>
      <c r="T36" s="122"/>
      <c r="U36" s="123"/>
      <c r="V36" s="123"/>
      <c r="W36" s="123"/>
      <c r="X36" s="123"/>
      <c r="Y36" s="123"/>
    </row>
    <row r="37" spans="1:26" ht="17.100000000000001" customHeight="1" x14ac:dyDescent="0.2">
      <c r="A37" s="116"/>
      <c r="B37" s="84" t="s">
        <v>62</v>
      </c>
      <c r="C37" s="84" t="s">
        <v>199</v>
      </c>
      <c r="D37" s="85"/>
      <c r="E37" s="85"/>
      <c r="F37" s="85"/>
      <c r="G37" s="85"/>
      <c r="H37" s="85"/>
      <c r="I37" s="85"/>
      <c r="J37" s="85"/>
      <c r="K37" s="85"/>
      <c r="L37" s="85"/>
      <c r="M37" s="85"/>
      <c r="N37" s="85"/>
      <c r="O37" s="85"/>
      <c r="P37" s="85"/>
      <c r="Q37" s="85"/>
      <c r="R37" s="85"/>
      <c r="S37" s="85"/>
      <c r="T37" s="86"/>
      <c r="U37" s="305">
        <f>Mietvertrag!U100</f>
        <v>0</v>
      </c>
      <c r="V37" s="305"/>
      <c r="W37" s="305"/>
      <c r="X37" s="305"/>
      <c r="Y37" s="305"/>
    </row>
    <row r="38" spans="1:26" ht="2.85" customHeight="1" x14ac:dyDescent="0.2">
      <c r="A38" s="116"/>
      <c r="B38" s="124"/>
      <c r="C38" s="124"/>
      <c r="D38" s="125"/>
      <c r="E38" s="125"/>
      <c r="F38" s="125"/>
      <c r="G38" s="125"/>
      <c r="H38" s="125"/>
      <c r="I38" s="125"/>
      <c r="J38" s="125"/>
      <c r="K38" s="125"/>
      <c r="L38" s="125"/>
      <c r="M38" s="125"/>
      <c r="N38" s="125"/>
      <c r="O38" s="125"/>
      <c r="P38" s="125"/>
      <c r="Q38" s="125"/>
      <c r="R38" s="125"/>
      <c r="S38" s="125"/>
      <c r="T38" s="126"/>
      <c r="U38" s="29"/>
      <c r="V38" s="29"/>
      <c r="W38" s="29"/>
      <c r="X38" s="29"/>
      <c r="Y38" s="29"/>
    </row>
    <row r="39" spans="1:26" ht="17.100000000000001" customHeight="1" x14ac:dyDescent="0.2">
      <c r="A39" s="116"/>
      <c r="B39" s="84" t="s">
        <v>62</v>
      </c>
      <c r="C39" s="84" t="s">
        <v>52</v>
      </c>
      <c r="D39" s="85"/>
      <c r="E39" s="85"/>
      <c r="F39" s="85"/>
      <c r="G39" s="85"/>
      <c r="H39" s="85"/>
      <c r="I39" s="85"/>
      <c r="J39" s="85"/>
      <c r="K39" s="85"/>
      <c r="L39" s="85"/>
      <c r="M39" s="85"/>
      <c r="N39" s="85"/>
      <c r="O39" s="85"/>
      <c r="P39" s="85"/>
      <c r="Q39" s="85"/>
      <c r="R39" s="85"/>
      <c r="S39" s="85"/>
      <c r="T39" s="86"/>
      <c r="U39" s="305">
        <f>Mietvertrag!U101</f>
        <v>0</v>
      </c>
      <c r="V39" s="305"/>
      <c r="W39" s="305"/>
      <c r="X39" s="305"/>
      <c r="Y39" s="305"/>
    </row>
    <row r="40" spans="1:26" ht="2.85" customHeight="1" x14ac:dyDescent="0.2">
      <c r="A40" s="116"/>
      <c r="B40" s="124"/>
      <c r="C40" s="124"/>
      <c r="D40" s="125"/>
      <c r="E40" s="125"/>
      <c r="F40" s="125"/>
      <c r="G40" s="125"/>
      <c r="H40" s="125"/>
      <c r="I40" s="125"/>
      <c r="J40" s="125"/>
      <c r="K40" s="125"/>
      <c r="L40" s="125"/>
      <c r="M40" s="125"/>
      <c r="N40" s="125"/>
      <c r="O40" s="125"/>
      <c r="P40" s="125"/>
      <c r="Q40" s="125"/>
      <c r="R40" s="125"/>
      <c r="S40" s="125"/>
      <c r="T40" s="126"/>
      <c r="U40" s="29"/>
      <c r="V40" s="29"/>
      <c r="W40" s="29"/>
      <c r="X40" s="29"/>
      <c r="Y40" s="29"/>
    </row>
    <row r="41" spans="1:26" ht="17.100000000000001" customHeight="1" x14ac:dyDescent="0.2">
      <c r="A41" s="116"/>
      <c r="B41" s="84" t="s">
        <v>62</v>
      </c>
      <c r="C41" s="84" t="s">
        <v>321</v>
      </c>
      <c r="D41" s="85"/>
      <c r="E41" s="85"/>
      <c r="F41" s="85"/>
      <c r="G41" s="85"/>
      <c r="H41" s="85"/>
      <c r="I41" s="85"/>
      <c r="J41" s="85"/>
      <c r="K41" s="85"/>
      <c r="L41" s="85"/>
      <c r="M41" s="85"/>
      <c r="N41" s="85"/>
      <c r="O41" s="85"/>
      <c r="P41" s="85"/>
      <c r="Q41" s="85"/>
      <c r="R41" s="85"/>
      <c r="S41" s="85"/>
      <c r="T41" s="86"/>
      <c r="U41" s="305">
        <f>Mietvertrag!U102</f>
        <v>0</v>
      </c>
      <c r="V41" s="305"/>
      <c r="W41" s="305"/>
      <c r="X41" s="305"/>
      <c r="Y41" s="305"/>
    </row>
    <row r="42" spans="1:26" ht="2.85" customHeight="1" x14ac:dyDescent="0.2">
      <c r="A42" s="116"/>
      <c r="B42" s="124"/>
      <c r="C42" s="124"/>
      <c r="D42" s="125"/>
      <c r="E42" s="125"/>
      <c r="F42" s="125"/>
      <c r="G42" s="125"/>
      <c r="H42" s="125"/>
      <c r="I42" s="125"/>
      <c r="J42" s="125"/>
      <c r="K42" s="125"/>
      <c r="L42" s="125"/>
      <c r="M42" s="125"/>
      <c r="N42" s="125"/>
      <c r="O42" s="125"/>
      <c r="P42" s="125"/>
      <c r="Q42" s="125"/>
      <c r="R42" s="125"/>
      <c r="S42" s="125"/>
      <c r="T42" s="126"/>
      <c r="U42" s="127"/>
      <c r="V42" s="128"/>
      <c r="W42" s="128"/>
      <c r="X42" s="128"/>
      <c r="Y42" s="129"/>
    </row>
    <row r="43" spans="1:26" ht="17.100000000000001" customHeight="1" x14ac:dyDescent="0.2">
      <c r="A43" s="116"/>
      <c r="B43" s="84" t="s">
        <v>62</v>
      </c>
      <c r="C43" s="84" t="s">
        <v>322</v>
      </c>
      <c r="D43" s="85"/>
      <c r="E43" s="85"/>
      <c r="F43" s="85"/>
      <c r="G43" s="85"/>
      <c r="H43" s="85"/>
      <c r="I43" s="85"/>
      <c r="J43" s="85"/>
      <c r="K43" s="85"/>
      <c r="L43" s="85"/>
      <c r="M43" s="85"/>
      <c r="N43" s="85"/>
      <c r="O43" s="85"/>
      <c r="P43" s="85"/>
      <c r="Q43" s="85"/>
      <c r="R43" s="85"/>
      <c r="S43" s="85"/>
      <c r="T43" s="86"/>
      <c r="U43" s="261">
        <f>Mietvertrag!U103</f>
        <v>130</v>
      </c>
      <c r="V43" s="262"/>
      <c r="W43" s="262"/>
      <c r="X43" s="262"/>
      <c r="Y43" s="263"/>
    </row>
    <row r="44" spans="1:26" ht="2.85" customHeight="1" x14ac:dyDescent="0.2">
      <c r="A44" s="116"/>
      <c r="B44" s="124"/>
      <c r="C44" s="124"/>
      <c r="D44" s="125"/>
      <c r="E44" s="125"/>
      <c r="F44" s="125"/>
      <c r="G44" s="125"/>
      <c r="H44" s="125"/>
      <c r="I44" s="125"/>
      <c r="J44" s="125"/>
      <c r="K44" s="125"/>
      <c r="L44" s="125"/>
      <c r="M44" s="125"/>
      <c r="N44" s="125"/>
      <c r="O44" s="125"/>
      <c r="P44" s="125"/>
      <c r="Q44" s="125"/>
      <c r="R44" s="125"/>
      <c r="S44" s="125"/>
      <c r="T44" s="126"/>
      <c r="U44" s="127"/>
      <c r="V44" s="128"/>
      <c r="W44" s="128"/>
      <c r="X44" s="128"/>
      <c r="Y44" s="129"/>
    </row>
    <row r="45" spans="1:26" ht="17.100000000000001" customHeight="1" x14ac:dyDescent="0.2">
      <c r="A45" s="116"/>
      <c r="B45" s="103"/>
      <c r="C45" s="103"/>
      <c r="D45" s="104"/>
      <c r="E45" s="104"/>
      <c r="F45" s="104"/>
      <c r="G45" s="104"/>
      <c r="H45" s="104"/>
      <c r="I45" s="104"/>
      <c r="J45" s="104"/>
      <c r="K45" s="104"/>
      <c r="L45" s="104"/>
      <c r="M45" s="104"/>
      <c r="N45" s="104"/>
      <c r="O45" s="104"/>
      <c r="P45" s="104"/>
      <c r="Q45" s="104"/>
      <c r="R45" s="104"/>
      <c r="S45" s="104"/>
      <c r="T45" s="105"/>
      <c r="U45" s="409"/>
      <c r="V45" s="410"/>
      <c r="W45" s="410"/>
      <c r="X45" s="410"/>
      <c r="Y45" s="411"/>
    </row>
    <row r="46" spans="1:26" ht="2.85" customHeight="1" x14ac:dyDescent="0.2">
      <c r="A46" s="116"/>
      <c r="B46" s="130"/>
      <c r="C46" s="437"/>
      <c r="D46" s="438"/>
      <c r="E46" s="438"/>
      <c r="F46" s="438"/>
      <c r="G46" s="438"/>
      <c r="H46" s="438"/>
      <c r="I46" s="438"/>
      <c r="J46" s="438"/>
      <c r="K46" s="438"/>
      <c r="L46" s="438"/>
      <c r="M46" s="438"/>
      <c r="N46" s="438"/>
      <c r="O46" s="438"/>
      <c r="P46" s="438"/>
      <c r="Q46" s="438"/>
      <c r="R46" s="438"/>
      <c r="S46" s="438"/>
      <c r="T46" s="439"/>
      <c r="U46" s="434"/>
      <c r="V46" s="435"/>
      <c r="W46" s="435"/>
      <c r="X46" s="435"/>
      <c r="Y46" s="436"/>
    </row>
    <row r="47" spans="1:26" ht="17.100000000000001" customHeight="1" x14ac:dyDescent="0.2">
      <c r="A47" s="116"/>
      <c r="B47" s="131" t="s">
        <v>323</v>
      </c>
      <c r="C47" s="440" t="s">
        <v>337</v>
      </c>
      <c r="D47" s="440"/>
      <c r="E47" s="440"/>
      <c r="F47" s="440"/>
      <c r="G47" s="440"/>
      <c r="H47" s="440"/>
      <c r="I47" s="440"/>
      <c r="J47" s="440"/>
      <c r="K47" s="440"/>
      <c r="L47" s="440"/>
      <c r="M47" s="440"/>
      <c r="N47" s="440"/>
      <c r="O47" s="440"/>
      <c r="P47" s="440"/>
      <c r="Q47" s="440"/>
      <c r="R47" s="440"/>
      <c r="S47" s="440"/>
      <c r="T47" s="440"/>
      <c r="U47" s="413">
        <f>U35+U37+U39+U41+U43-U46</f>
        <v>130</v>
      </c>
      <c r="V47" s="413"/>
      <c r="W47" s="413"/>
      <c r="X47" s="413"/>
      <c r="Y47" s="413"/>
      <c r="Z47" s="72"/>
    </row>
    <row r="48" spans="1:26" ht="2.85" customHeight="1" x14ac:dyDescent="0.2">
      <c r="A48" s="116"/>
      <c r="B48" s="132"/>
      <c r="C48" s="132"/>
      <c r="D48" s="108"/>
      <c r="E48" s="108"/>
      <c r="F48" s="108"/>
      <c r="G48" s="108"/>
      <c r="H48" s="108"/>
      <c r="I48" s="108"/>
      <c r="J48" s="108"/>
      <c r="K48" s="108"/>
      <c r="L48" s="108"/>
      <c r="M48" s="108"/>
      <c r="N48" s="108"/>
      <c r="O48" s="108"/>
      <c r="P48" s="108"/>
      <c r="Q48" s="108"/>
      <c r="R48" s="108"/>
      <c r="S48" s="108"/>
      <c r="T48" s="133"/>
      <c r="U48" s="134"/>
      <c r="V48" s="134"/>
      <c r="W48" s="134"/>
      <c r="X48" s="134"/>
      <c r="Y48" s="134"/>
    </row>
    <row r="49" spans="1:28" ht="17.100000000000001" customHeight="1" x14ac:dyDescent="0.2">
      <c r="A49" s="116"/>
      <c r="B49" s="117"/>
      <c r="C49" s="117" t="s">
        <v>55</v>
      </c>
      <c r="D49" s="118"/>
      <c r="E49" s="118"/>
      <c r="F49" s="118"/>
      <c r="G49" s="118"/>
      <c r="H49" s="118"/>
      <c r="I49" s="118"/>
      <c r="J49" s="118"/>
      <c r="K49" s="118"/>
      <c r="L49" s="118"/>
      <c r="M49" s="118"/>
      <c r="N49" s="118"/>
      <c r="O49" s="118"/>
      <c r="P49" s="118"/>
      <c r="Q49" s="118"/>
      <c r="R49" s="118"/>
      <c r="S49" s="118"/>
      <c r="T49" s="119"/>
      <c r="U49" s="412">
        <f>(U47/100)*30</f>
        <v>39</v>
      </c>
      <c r="V49" s="412"/>
      <c r="W49" s="412"/>
      <c r="X49" s="412"/>
      <c r="Y49" s="412"/>
    </row>
    <row r="50" spans="1:28" ht="2.85" customHeight="1" x14ac:dyDescent="0.2">
      <c r="A50" s="116"/>
      <c r="B50" s="120"/>
      <c r="C50" s="120"/>
      <c r="D50" s="121"/>
      <c r="E50" s="121"/>
      <c r="F50" s="121"/>
      <c r="G50" s="121"/>
      <c r="H50" s="121"/>
      <c r="I50" s="121"/>
      <c r="J50" s="121"/>
      <c r="K50" s="121"/>
      <c r="L50" s="121"/>
      <c r="M50" s="121"/>
      <c r="N50" s="121"/>
      <c r="O50" s="121"/>
      <c r="P50" s="121"/>
      <c r="Q50" s="121"/>
      <c r="R50" s="121"/>
      <c r="S50" s="121"/>
      <c r="T50" s="122"/>
      <c r="U50" s="123"/>
      <c r="V50" s="123"/>
      <c r="W50" s="123"/>
      <c r="X50" s="123"/>
      <c r="Y50" s="123"/>
    </row>
    <row r="51" spans="1:28" ht="17.100000000000001" customHeight="1" x14ac:dyDescent="0.2">
      <c r="A51" s="116"/>
      <c r="B51" s="84"/>
      <c r="C51" s="84" t="s">
        <v>56</v>
      </c>
      <c r="D51" s="85"/>
      <c r="E51" s="85"/>
      <c r="F51" s="85"/>
      <c r="G51" s="85"/>
      <c r="H51" s="85"/>
      <c r="I51" s="85"/>
      <c r="J51" s="85"/>
      <c r="K51" s="85"/>
      <c r="L51" s="85"/>
      <c r="M51" s="85"/>
      <c r="N51" s="85"/>
      <c r="O51" s="85"/>
      <c r="P51" s="85"/>
      <c r="Q51" s="85"/>
      <c r="R51" s="85"/>
      <c r="S51" s="85"/>
      <c r="T51" s="86"/>
      <c r="U51" s="305">
        <f>U47-U49</f>
        <v>91</v>
      </c>
      <c r="V51" s="305"/>
      <c r="W51" s="305"/>
      <c r="X51" s="305"/>
      <c r="Y51" s="305"/>
    </row>
    <row r="52" spans="1:28" ht="5.85" customHeight="1" x14ac:dyDescent="0.2"/>
    <row r="53" spans="1:28" ht="17.100000000000001" customHeight="1" x14ac:dyDescent="0.2">
      <c r="B53" s="63" t="s">
        <v>147</v>
      </c>
      <c r="L53" s="441">
        <f>(U47/119)*19</f>
        <v>20.756302521008401</v>
      </c>
      <c r="M53" s="442"/>
      <c r="N53" s="443"/>
      <c r="O53" s="135" t="s">
        <v>148</v>
      </c>
      <c r="P53" s="135"/>
      <c r="Q53" s="136"/>
      <c r="R53" s="136"/>
      <c r="S53" s="137"/>
    </row>
    <row r="54" spans="1:28" ht="5.85" customHeight="1" x14ac:dyDescent="0.2"/>
    <row r="55" spans="1:28" ht="28.5" customHeight="1" x14ac:dyDescent="0.2">
      <c r="A55" s="164" t="s">
        <v>213</v>
      </c>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6"/>
    </row>
    <row r="56" spans="1:28" ht="36" customHeight="1" x14ac:dyDescent="0.2">
      <c r="A56" s="431" t="s">
        <v>330</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3"/>
    </row>
    <row r="57" spans="1:28" x14ac:dyDescent="0.2">
      <c r="A57" s="63" t="s">
        <v>174</v>
      </c>
    </row>
    <row r="59" spans="1:28" x14ac:dyDescent="0.2">
      <c r="A59" s="63" t="s">
        <v>63</v>
      </c>
    </row>
  </sheetData>
  <sheetProtection algorithmName="SHA-512" hashValue="r1egsBe2oKiFIhR0vIxzfwDvUKyc/5qlr8Wy6dyLeF99bNbbUXssI55yLoEve7o7Shw98anKWVkdHM+lPyok4A==" saltValue="lrjNTCQXreG3dr5JYWmpJQ==" spinCount="100000" sheet="1" objects="1" scenarios="1"/>
  <mergeCells count="47">
    <mergeCell ref="G31:K31"/>
    <mergeCell ref="L31:M31"/>
    <mergeCell ref="N31:R31"/>
    <mergeCell ref="I29:K29"/>
    <mergeCell ref="A56:AB56"/>
    <mergeCell ref="A55:AB55"/>
    <mergeCell ref="U46:Y46"/>
    <mergeCell ref="C46:T46"/>
    <mergeCell ref="C47:T47"/>
    <mergeCell ref="L53:N53"/>
    <mergeCell ref="U49:Y49"/>
    <mergeCell ref="U51:Y51"/>
    <mergeCell ref="P15:Y15"/>
    <mergeCell ref="P16:Y16"/>
    <mergeCell ref="U47:Y47"/>
    <mergeCell ref="P17:Y17"/>
    <mergeCell ref="P18:Y18"/>
    <mergeCell ref="U39:Y39"/>
    <mergeCell ref="U41:Y41"/>
    <mergeCell ref="U35:Y35"/>
    <mergeCell ref="P19:Y19"/>
    <mergeCell ref="U43:Y43"/>
    <mergeCell ref="B33:T33"/>
    <mergeCell ref="U37:Y37"/>
    <mergeCell ref="A17:J17"/>
    <mergeCell ref="U21:X21"/>
    <mergeCell ref="P3:Y3"/>
    <mergeCell ref="P4:Y4"/>
    <mergeCell ref="P5:Y5"/>
    <mergeCell ref="P6:Y6"/>
    <mergeCell ref="P11:Y11"/>
    <mergeCell ref="U45:Y45"/>
    <mergeCell ref="P12:Y12"/>
    <mergeCell ref="P14:Z14"/>
    <mergeCell ref="A14:J14"/>
    <mergeCell ref="P7:Y7"/>
    <mergeCell ref="P8:Y8"/>
    <mergeCell ref="P9:Y9"/>
    <mergeCell ref="P10:Y10"/>
    <mergeCell ref="P13:Y13"/>
    <mergeCell ref="A15:J15"/>
    <mergeCell ref="A16:J16"/>
    <mergeCell ref="H23:N23"/>
    <mergeCell ref="A27:AB27"/>
    <mergeCell ref="S29:U29"/>
    <mergeCell ref="N29:P29"/>
    <mergeCell ref="U33:Y33"/>
  </mergeCells>
  <pageMargins left="0.59055118110236227" right="0.39370078740157483" top="0.39370078740157483" bottom="0.39370078740157483" header="0.31496062992125984" footer="0.31496062992125984"/>
  <pageSetup paperSize="9" orientation="portrait" r:id="rId1"/>
  <headerFooter>
    <oddFooter>&amp;R&amp;"Verdana,Standard"&amp;7Seite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Z50"/>
  <sheetViews>
    <sheetView view="pageLayout" topLeftCell="A34" zoomScaleNormal="100" workbookViewId="0">
      <selection activeCell="T45" sqref="T45"/>
    </sheetView>
  </sheetViews>
  <sheetFormatPr baseColWidth="10" defaultColWidth="3.28515625" defaultRowHeight="12.75" x14ac:dyDescent="0.2"/>
  <cols>
    <col min="1" max="16384" width="3.28515625" style="16"/>
  </cols>
  <sheetData>
    <row r="3" spans="2:26" x14ac:dyDescent="0.2">
      <c r="Q3" s="473"/>
      <c r="R3" s="473"/>
      <c r="S3" s="473"/>
      <c r="T3" s="473"/>
      <c r="U3" s="473"/>
      <c r="V3" s="473"/>
      <c r="W3" s="473"/>
      <c r="X3" s="473"/>
      <c r="Y3" s="473"/>
      <c r="Z3" s="473"/>
    </row>
    <row r="4" spans="2:26" x14ac:dyDescent="0.2">
      <c r="Q4" s="473"/>
      <c r="R4" s="473"/>
      <c r="S4" s="473"/>
      <c r="T4" s="473"/>
      <c r="U4" s="473"/>
      <c r="V4" s="473"/>
      <c r="W4" s="473"/>
      <c r="X4" s="473"/>
      <c r="Y4" s="473"/>
      <c r="Z4" s="473"/>
    </row>
    <row r="5" spans="2:26" x14ac:dyDescent="0.2">
      <c r="Q5" s="470"/>
      <c r="R5" s="471"/>
      <c r="S5" s="471"/>
      <c r="T5" s="471"/>
      <c r="U5" s="471"/>
      <c r="V5" s="471"/>
      <c r="W5" s="471"/>
      <c r="X5" s="471"/>
      <c r="Y5" s="471"/>
      <c r="Z5" s="472"/>
    </row>
    <row r="6" spans="2:26" x14ac:dyDescent="0.2">
      <c r="Q6" s="470" t="s">
        <v>63</v>
      </c>
      <c r="R6" s="471"/>
      <c r="S6" s="471"/>
      <c r="T6" s="471"/>
      <c r="U6" s="471"/>
      <c r="V6" s="471"/>
      <c r="W6" s="471"/>
      <c r="X6" s="471"/>
      <c r="Y6" s="471"/>
      <c r="Z6" s="472"/>
    </row>
    <row r="7" spans="2:26" x14ac:dyDescent="0.2">
      <c r="Q7" s="470" t="s">
        <v>149</v>
      </c>
      <c r="R7" s="471"/>
      <c r="S7" s="471"/>
      <c r="T7" s="471"/>
      <c r="U7" s="471"/>
      <c r="V7" s="471"/>
      <c r="W7" s="471"/>
      <c r="X7" s="471"/>
      <c r="Y7" s="471"/>
      <c r="Z7" s="472"/>
    </row>
    <row r="8" spans="2:26" x14ac:dyDescent="0.2">
      <c r="Q8" s="470" t="s">
        <v>150</v>
      </c>
      <c r="R8" s="471"/>
      <c r="S8" s="471"/>
      <c r="T8" s="471"/>
      <c r="U8" s="471"/>
      <c r="V8" s="471"/>
      <c r="W8" s="471"/>
      <c r="X8" s="471"/>
      <c r="Y8" s="471"/>
      <c r="Z8" s="472"/>
    </row>
    <row r="9" spans="2:26" x14ac:dyDescent="0.2">
      <c r="Q9" s="470"/>
      <c r="R9" s="471"/>
      <c r="S9" s="471"/>
      <c r="T9" s="471"/>
      <c r="U9" s="471"/>
      <c r="V9" s="471"/>
      <c r="W9" s="471"/>
      <c r="X9" s="471"/>
      <c r="Y9" s="471"/>
      <c r="Z9" s="472"/>
    </row>
    <row r="10" spans="2:26" ht="15" customHeight="1" x14ac:dyDescent="0.2">
      <c r="Q10" s="470" t="s">
        <v>151</v>
      </c>
      <c r="R10" s="471"/>
      <c r="S10" s="471"/>
      <c r="T10" s="471"/>
      <c r="U10" s="471"/>
      <c r="V10" s="471"/>
      <c r="W10" s="471"/>
      <c r="X10" s="471"/>
      <c r="Y10" s="471"/>
      <c r="Z10" s="472"/>
    </row>
    <row r="11" spans="2:26" x14ac:dyDescent="0.2">
      <c r="Q11" s="470" t="s">
        <v>152</v>
      </c>
      <c r="R11" s="471"/>
      <c r="S11" s="471"/>
      <c r="T11" s="471"/>
      <c r="U11" s="471"/>
      <c r="V11" s="471"/>
      <c r="W11" s="471"/>
      <c r="X11" s="471"/>
      <c r="Y11" s="471"/>
      <c r="Z11" s="472"/>
    </row>
    <row r="12" spans="2:26" x14ac:dyDescent="0.2">
      <c r="Q12" s="470" t="s">
        <v>153</v>
      </c>
      <c r="R12" s="471"/>
      <c r="S12" s="471"/>
      <c r="T12" s="471"/>
      <c r="U12" s="471"/>
      <c r="V12" s="471"/>
      <c r="W12" s="471"/>
      <c r="X12" s="471"/>
      <c r="Y12" s="471"/>
      <c r="Z12" s="472"/>
    </row>
    <row r="13" spans="2:26" x14ac:dyDescent="0.2">
      <c r="B13" s="17" t="s">
        <v>157</v>
      </c>
      <c r="Q13" s="470"/>
      <c r="R13" s="471"/>
      <c r="S13" s="471"/>
      <c r="T13" s="471"/>
      <c r="U13" s="471"/>
      <c r="V13" s="471"/>
      <c r="W13" s="471"/>
      <c r="X13" s="471"/>
      <c r="Y13" s="471"/>
      <c r="Z13" s="472"/>
    </row>
    <row r="14" spans="2:26" x14ac:dyDescent="0.2">
      <c r="B14" s="465">
        <f>Mietvertrag!G6</f>
        <v>0</v>
      </c>
      <c r="C14" s="465"/>
      <c r="D14" s="465"/>
      <c r="E14" s="465"/>
      <c r="F14" s="465"/>
      <c r="G14" s="465"/>
      <c r="H14" s="465"/>
      <c r="I14" s="465"/>
      <c r="J14" s="465"/>
      <c r="K14" s="465"/>
      <c r="Q14" s="470" t="s">
        <v>154</v>
      </c>
      <c r="R14" s="471"/>
      <c r="S14" s="471"/>
      <c r="T14" s="471"/>
      <c r="U14" s="471"/>
      <c r="V14" s="471"/>
      <c r="W14" s="471"/>
      <c r="X14" s="471"/>
      <c r="Y14" s="471"/>
      <c r="Z14" s="472"/>
    </row>
    <row r="15" spans="2:26" x14ac:dyDescent="0.2">
      <c r="B15" s="465">
        <f>Mietvertrag!G7</f>
        <v>0</v>
      </c>
      <c r="C15" s="465"/>
      <c r="D15" s="465"/>
      <c r="E15" s="465"/>
      <c r="F15" s="465"/>
      <c r="G15" s="465"/>
      <c r="H15" s="465"/>
      <c r="I15" s="465"/>
      <c r="J15" s="465"/>
      <c r="K15" s="465"/>
      <c r="Q15" s="470" t="s">
        <v>155</v>
      </c>
      <c r="R15" s="471"/>
      <c r="S15" s="471"/>
      <c r="T15" s="471"/>
      <c r="U15" s="471"/>
      <c r="V15" s="471"/>
      <c r="W15" s="471"/>
      <c r="X15" s="471"/>
      <c r="Y15" s="471"/>
      <c r="Z15" s="472"/>
    </row>
    <row r="16" spans="2:26" x14ac:dyDescent="0.2">
      <c r="B16" s="465">
        <f>Mietvertrag!G8</f>
        <v>0</v>
      </c>
      <c r="C16" s="465"/>
      <c r="D16" s="465"/>
      <c r="E16" s="465"/>
      <c r="F16" s="465"/>
      <c r="G16" s="465"/>
      <c r="H16" s="465"/>
      <c r="I16" s="465"/>
      <c r="J16" s="465"/>
      <c r="K16" s="465"/>
      <c r="Q16" s="470"/>
      <c r="R16" s="471"/>
      <c r="S16" s="471"/>
      <c r="T16" s="471"/>
      <c r="U16" s="471"/>
      <c r="V16" s="471"/>
      <c r="W16" s="471"/>
      <c r="X16" s="471"/>
      <c r="Y16" s="471"/>
      <c r="Z16" s="472"/>
    </row>
    <row r="17" spans="2:26" x14ac:dyDescent="0.2">
      <c r="B17" s="465">
        <f>Mietvertrag!G9</f>
        <v>0</v>
      </c>
      <c r="C17" s="465"/>
      <c r="D17" s="465"/>
      <c r="E17" s="465"/>
      <c r="F17" s="465"/>
      <c r="G17" s="465"/>
      <c r="H17" s="465"/>
      <c r="I17" s="465"/>
      <c r="J17" s="465"/>
      <c r="K17" s="465"/>
      <c r="Q17" s="465" t="s">
        <v>156</v>
      </c>
      <c r="R17" s="465"/>
      <c r="S17" s="465"/>
      <c r="T17" s="465"/>
      <c r="U17" s="465"/>
      <c r="V17" s="465"/>
      <c r="W17" s="465"/>
      <c r="X17" s="465"/>
      <c r="Y17" s="465"/>
      <c r="Z17" s="465"/>
    </row>
    <row r="18" spans="2:26" x14ac:dyDescent="0.2">
      <c r="Q18" s="465"/>
      <c r="R18" s="465"/>
      <c r="S18" s="465"/>
      <c r="T18" s="465"/>
      <c r="U18" s="465"/>
      <c r="V18" s="465"/>
      <c r="W18" s="465"/>
      <c r="X18" s="465"/>
      <c r="Y18" s="465"/>
      <c r="Z18" s="465"/>
    </row>
    <row r="19" spans="2:26" x14ac:dyDescent="0.2">
      <c r="Q19" s="465"/>
      <c r="R19" s="465"/>
      <c r="S19" s="465"/>
      <c r="T19" s="465"/>
      <c r="U19" s="465"/>
      <c r="V19" s="465"/>
      <c r="W19" s="465"/>
      <c r="X19" s="465"/>
      <c r="Y19" s="465"/>
      <c r="Z19" s="465"/>
    </row>
    <row r="21" spans="2:26" x14ac:dyDescent="0.2">
      <c r="Q21" s="16" t="s">
        <v>104</v>
      </c>
      <c r="V21" s="466"/>
      <c r="W21" s="466"/>
      <c r="X21" s="466"/>
      <c r="Y21" s="466"/>
    </row>
    <row r="23" spans="2:26" x14ac:dyDescent="0.2">
      <c r="B23" s="18" t="s">
        <v>144</v>
      </c>
      <c r="H23" s="21"/>
      <c r="I23" s="467"/>
      <c r="J23" s="468"/>
      <c r="K23" s="468"/>
      <c r="L23" s="468"/>
      <c r="M23" s="468"/>
      <c r="N23" s="468"/>
      <c r="O23" s="469"/>
    </row>
    <row r="25" spans="2:26" x14ac:dyDescent="0.2">
      <c r="B25" s="16" t="s">
        <v>145</v>
      </c>
    </row>
    <row r="27" spans="2:26" x14ac:dyDescent="0.2">
      <c r="B27" s="16" t="s">
        <v>146</v>
      </c>
    </row>
    <row r="28" spans="2:26" ht="25.5" customHeight="1" x14ac:dyDescent="0.2">
      <c r="B28" s="16" t="s">
        <v>172</v>
      </c>
    </row>
    <row r="29" spans="2:26" ht="25.5" customHeight="1" x14ac:dyDescent="0.2">
      <c r="B29" s="16" t="s">
        <v>173</v>
      </c>
    </row>
    <row r="30" spans="2:26" ht="5.85" customHeight="1" x14ac:dyDescent="0.2"/>
    <row r="31" spans="2:26" ht="25.5" customHeight="1" x14ac:dyDescent="0.2">
      <c r="B31" s="448" t="s">
        <v>51</v>
      </c>
      <c r="C31" s="449"/>
      <c r="D31" s="449"/>
      <c r="E31" s="449"/>
      <c r="F31" s="449"/>
      <c r="G31" s="449"/>
      <c r="H31" s="449"/>
      <c r="I31" s="449"/>
      <c r="J31" s="449"/>
      <c r="K31" s="449"/>
      <c r="L31" s="449"/>
      <c r="M31" s="449"/>
      <c r="N31" s="449"/>
      <c r="O31" s="449"/>
      <c r="P31" s="449"/>
      <c r="Q31" s="449"/>
      <c r="R31" s="449"/>
      <c r="S31" s="449"/>
      <c r="T31" s="450"/>
      <c r="U31" s="451">
        <f>Rechnung!U35</f>
        <v>0</v>
      </c>
      <c r="V31" s="451"/>
      <c r="W31" s="451"/>
      <c r="X31" s="451"/>
      <c r="Y31" s="451"/>
    </row>
    <row r="32" spans="2:26" ht="25.5" customHeight="1" x14ac:dyDescent="0.2">
      <c r="B32" s="448" t="s">
        <v>199</v>
      </c>
      <c r="C32" s="449"/>
      <c r="D32" s="449"/>
      <c r="E32" s="449"/>
      <c r="F32" s="449"/>
      <c r="G32" s="449"/>
      <c r="H32" s="449"/>
      <c r="I32" s="449"/>
      <c r="J32" s="449"/>
      <c r="K32" s="449"/>
      <c r="L32" s="449"/>
      <c r="M32" s="449"/>
      <c r="N32" s="449"/>
      <c r="O32" s="449"/>
      <c r="P32" s="449"/>
      <c r="Q32" s="449"/>
      <c r="R32" s="449"/>
      <c r="S32" s="449"/>
      <c r="T32" s="450"/>
      <c r="U32" s="451">
        <f>Rechnung!U37</f>
        <v>0</v>
      </c>
      <c r="V32" s="451"/>
      <c r="W32" s="451"/>
      <c r="X32" s="451"/>
      <c r="Y32" s="451"/>
    </row>
    <row r="33" spans="2:25" ht="25.5" customHeight="1" x14ac:dyDescent="0.2">
      <c r="B33" s="448" t="s">
        <v>52</v>
      </c>
      <c r="C33" s="449"/>
      <c r="D33" s="449"/>
      <c r="E33" s="449"/>
      <c r="F33" s="449"/>
      <c r="G33" s="449"/>
      <c r="H33" s="449"/>
      <c r="I33" s="449"/>
      <c r="J33" s="449"/>
      <c r="K33" s="449"/>
      <c r="L33" s="449"/>
      <c r="M33" s="449"/>
      <c r="N33" s="449"/>
      <c r="O33" s="449"/>
      <c r="P33" s="449"/>
      <c r="Q33" s="449"/>
      <c r="R33" s="449"/>
      <c r="S33" s="449"/>
      <c r="T33" s="450"/>
      <c r="U33" s="451">
        <f>Rechnung!U39</f>
        <v>0</v>
      </c>
      <c r="V33" s="451"/>
      <c r="W33" s="451"/>
      <c r="X33" s="451"/>
      <c r="Y33" s="451"/>
    </row>
    <row r="34" spans="2:25" ht="25.5" customHeight="1" x14ac:dyDescent="0.2">
      <c r="B34" s="448" t="s">
        <v>53</v>
      </c>
      <c r="C34" s="449"/>
      <c r="D34" s="449"/>
      <c r="E34" s="449"/>
      <c r="F34" s="449"/>
      <c r="G34" s="449"/>
      <c r="H34" s="449"/>
      <c r="I34" s="449"/>
      <c r="J34" s="449"/>
      <c r="K34" s="449"/>
      <c r="L34" s="449"/>
      <c r="M34" s="449"/>
      <c r="N34" s="449"/>
      <c r="O34" s="449"/>
      <c r="P34" s="449"/>
      <c r="Q34" s="449"/>
      <c r="R34" s="449"/>
      <c r="S34" s="449"/>
      <c r="T34" s="450"/>
      <c r="U34" s="451">
        <v>80</v>
      </c>
      <c r="V34" s="451"/>
      <c r="W34" s="451"/>
      <c r="X34" s="451"/>
      <c r="Y34" s="451"/>
    </row>
    <row r="35" spans="2:25" ht="22.5" customHeight="1" x14ac:dyDescent="0.2">
      <c r="B35" s="448" t="s">
        <v>54</v>
      </c>
      <c r="C35" s="449"/>
      <c r="D35" s="449"/>
      <c r="E35" s="449"/>
      <c r="F35" s="449"/>
      <c r="G35" s="449"/>
      <c r="H35" s="449"/>
      <c r="I35" s="449"/>
      <c r="J35" s="449"/>
      <c r="K35" s="449"/>
      <c r="L35" s="449"/>
      <c r="M35" s="449"/>
      <c r="N35" s="449"/>
      <c r="O35" s="449"/>
      <c r="P35" s="449"/>
      <c r="Q35" s="449"/>
      <c r="R35" s="449"/>
      <c r="S35" s="449"/>
      <c r="T35" s="450"/>
      <c r="U35" s="451" t="e">
        <f>Rechnung!#REF!</f>
        <v>#REF!</v>
      </c>
      <c r="V35" s="451"/>
      <c r="W35" s="451"/>
      <c r="X35" s="451"/>
      <c r="Y35" s="451"/>
    </row>
    <row r="36" spans="2:25" ht="22.5" customHeight="1" x14ac:dyDescent="0.2">
      <c r="B36" s="448" t="s">
        <v>202</v>
      </c>
      <c r="C36" s="449"/>
      <c r="D36" s="449"/>
      <c r="E36" s="449"/>
      <c r="F36" s="449"/>
      <c r="G36" s="449"/>
      <c r="H36" s="449"/>
      <c r="I36" s="449"/>
      <c r="J36" s="449"/>
      <c r="K36" s="449"/>
      <c r="L36" s="449"/>
      <c r="M36" s="449"/>
      <c r="N36" s="449"/>
      <c r="O36" s="449"/>
      <c r="P36" s="449"/>
      <c r="Q36" s="449"/>
      <c r="R36" s="449"/>
      <c r="S36" s="449"/>
      <c r="T36" s="450"/>
      <c r="U36" s="452">
        <f>Rechnung!U43</f>
        <v>130</v>
      </c>
      <c r="V36" s="453"/>
      <c r="W36" s="453"/>
      <c r="X36" s="453"/>
      <c r="Y36" s="454"/>
    </row>
    <row r="37" spans="2:25" ht="22.5" customHeight="1" x14ac:dyDescent="0.2">
      <c r="B37" s="459" t="s">
        <v>203</v>
      </c>
      <c r="C37" s="460"/>
      <c r="D37" s="460"/>
      <c r="E37" s="460"/>
      <c r="F37" s="460"/>
      <c r="G37" s="460"/>
      <c r="H37" s="460"/>
      <c r="I37" s="460"/>
      <c r="J37" s="460"/>
      <c r="K37" s="460"/>
      <c r="L37" s="460"/>
      <c r="M37" s="460"/>
      <c r="N37" s="460"/>
      <c r="O37" s="460"/>
      <c r="P37" s="460"/>
      <c r="Q37" s="460"/>
      <c r="R37" s="460"/>
      <c r="S37" s="460"/>
      <c r="T37" s="461"/>
      <c r="U37" s="462" t="e">
        <f>U36+U35+U34+U33+U32+U31</f>
        <v>#REF!</v>
      </c>
      <c r="V37" s="463"/>
      <c r="W37" s="463"/>
      <c r="X37" s="463"/>
      <c r="Y37" s="464"/>
    </row>
    <row r="38" spans="2:25" ht="22.5" customHeight="1" x14ac:dyDescent="0.2">
      <c r="B38" s="448" t="s">
        <v>207</v>
      </c>
      <c r="C38" s="449"/>
      <c r="D38" s="449"/>
      <c r="E38" s="449"/>
      <c r="F38" s="449"/>
      <c r="G38" s="449"/>
      <c r="H38" s="449"/>
      <c r="I38" s="449"/>
      <c r="J38" s="449"/>
      <c r="K38" s="449"/>
      <c r="L38" s="449"/>
      <c r="M38" s="449"/>
      <c r="N38" s="449"/>
      <c r="O38" s="449"/>
      <c r="P38" s="449"/>
      <c r="Q38" s="449"/>
      <c r="R38" s="449"/>
      <c r="S38" s="449"/>
      <c r="T38" s="450"/>
      <c r="U38" s="452"/>
      <c r="V38" s="453"/>
      <c r="W38" s="453"/>
      <c r="X38" s="453"/>
      <c r="Y38" s="454"/>
    </row>
    <row r="39" spans="2:25" ht="22.5" customHeight="1" x14ac:dyDescent="0.2">
      <c r="B39" s="455" t="s">
        <v>203</v>
      </c>
      <c r="C39" s="456"/>
      <c r="D39" s="456"/>
      <c r="E39" s="456"/>
      <c r="F39" s="456"/>
      <c r="G39" s="456"/>
      <c r="H39" s="456"/>
      <c r="I39" s="456"/>
      <c r="J39" s="456"/>
      <c r="K39" s="456"/>
      <c r="L39" s="456"/>
      <c r="M39" s="456"/>
      <c r="N39" s="456"/>
      <c r="O39" s="456"/>
      <c r="P39" s="456"/>
      <c r="Q39" s="456"/>
      <c r="R39" s="456"/>
      <c r="S39" s="456"/>
      <c r="T39" s="457"/>
      <c r="U39" s="458" t="e">
        <f>SUM(U31:Y35)</f>
        <v>#REF!</v>
      </c>
      <c r="V39" s="458"/>
      <c r="W39" s="458"/>
      <c r="X39" s="458"/>
      <c r="Y39" s="458"/>
    </row>
    <row r="40" spans="2:25" ht="5.85" customHeight="1" x14ac:dyDescent="0.2"/>
    <row r="41" spans="2:25" x14ac:dyDescent="0.2">
      <c r="B41" s="16" t="s">
        <v>147</v>
      </c>
      <c r="N41" s="19"/>
      <c r="O41" s="19"/>
      <c r="P41" s="20"/>
      <c r="Q41" s="444" t="e">
        <f>(U39/119)*19</f>
        <v>#REF!</v>
      </c>
      <c r="R41" s="444"/>
      <c r="S41" s="444"/>
      <c r="T41" s="22"/>
      <c r="U41" s="16" t="s">
        <v>148</v>
      </c>
    </row>
    <row r="42" spans="2:25" ht="5.85" customHeight="1" x14ac:dyDescent="0.2"/>
    <row r="43" spans="2:25" ht="39.75" customHeight="1" x14ac:dyDescent="0.2">
      <c r="B43" s="445" t="s">
        <v>208</v>
      </c>
      <c r="C43" s="446"/>
      <c r="D43" s="446"/>
      <c r="E43" s="446"/>
      <c r="F43" s="446"/>
      <c r="G43" s="446"/>
      <c r="H43" s="446"/>
      <c r="I43" s="446"/>
      <c r="J43" s="446"/>
      <c r="K43" s="446"/>
      <c r="L43" s="446"/>
      <c r="M43" s="446"/>
      <c r="N43" s="446"/>
      <c r="O43" s="446"/>
      <c r="P43" s="446"/>
      <c r="Q43" s="446"/>
      <c r="R43" s="446"/>
      <c r="S43" s="446"/>
      <c r="T43" s="446"/>
      <c r="U43" s="446"/>
      <c r="V43" s="446"/>
      <c r="W43" s="446"/>
      <c r="X43" s="446"/>
      <c r="Y43" s="447"/>
    </row>
    <row r="44" spans="2:25" x14ac:dyDescent="0.2">
      <c r="B44" s="16" t="s">
        <v>174</v>
      </c>
    </row>
    <row r="46" spans="2:25" x14ac:dyDescent="0.2">
      <c r="B46" s="16" t="s">
        <v>175</v>
      </c>
    </row>
    <row r="50" spans="2:2" x14ac:dyDescent="0.2">
      <c r="B50" s="16" t="s">
        <v>63</v>
      </c>
    </row>
  </sheetData>
  <sheetProtection password="CC3D" sheet="1" objects="1" scenarios="1"/>
  <mergeCells count="43">
    <mergeCell ref="B14:K14"/>
    <mergeCell ref="Q14:Z14"/>
    <mergeCell ref="Q3:Z3"/>
    <mergeCell ref="Q4:Z4"/>
    <mergeCell ref="Q5:Z5"/>
    <mergeCell ref="Q6:Z6"/>
    <mergeCell ref="Q7:Z7"/>
    <mergeCell ref="Q8:Z8"/>
    <mergeCell ref="Q9:Z9"/>
    <mergeCell ref="Q10:Z10"/>
    <mergeCell ref="Q11:Z11"/>
    <mergeCell ref="Q12:Z12"/>
    <mergeCell ref="Q13:Z13"/>
    <mergeCell ref="B15:K15"/>
    <mergeCell ref="Q15:Z15"/>
    <mergeCell ref="B16:K16"/>
    <mergeCell ref="Q16:Z16"/>
    <mergeCell ref="B17:K17"/>
    <mergeCell ref="Q17:Z17"/>
    <mergeCell ref="Q18:Z18"/>
    <mergeCell ref="Q19:Z19"/>
    <mergeCell ref="V21:Y21"/>
    <mergeCell ref="I23:O23"/>
    <mergeCell ref="B31:T31"/>
    <mergeCell ref="U31:Y31"/>
    <mergeCell ref="B32:T32"/>
    <mergeCell ref="U32:Y32"/>
    <mergeCell ref="B33:T33"/>
    <mergeCell ref="U33:Y33"/>
    <mergeCell ref="B34:T34"/>
    <mergeCell ref="U34:Y34"/>
    <mergeCell ref="Q41:S41"/>
    <mergeCell ref="B43:Y43"/>
    <mergeCell ref="B35:T35"/>
    <mergeCell ref="U35:Y35"/>
    <mergeCell ref="B36:T36"/>
    <mergeCell ref="U36:Y36"/>
    <mergeCell ref="B39:T39"/>
    <mergeCell ref="U39:Y39"/>
    <mergeCell ref="B37:T37"/>
    <mergeCell ref="U37:Y37"/>
    <mergeCell ref="U38:Y38"/>
    <mergeCell ref="B38:T38"/>
  </mergeCells>
  <pageMargins left="0.70866141732283472" right="0.39370078740157483" top="0.39370078740157483" bottom="0.39370078740157483" header="0.31496062992125984" footer="0.31496062992125984"/>
  <pageSetup paperSize="9" orientation="portrait" r:id="rId1"/>
  <headerFooter>
    <oddFooter>&amp;L&amp;"Verdana,Standard"&amp;7just-camping.com
Florian Schörner
Angerstraße 12a 
95497 Goldkronach &amp;C&amp;"Verdana,Standard"&amp;7Tel.: 0173-6372543 
Tel.: 09208-5479920
Fax: 09208-5479921 
info@just-camping.com&amp;R&amp;"Verdana,Standard"&amp;7Seite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4"/>
  <sheetViews>
    <sheetView view="pageLayout" zoomScaleNormal="100" workbookViewId="0">
      <selection activeCell="AB1" sqref="AB1"/>
    </sheetView>
  </sheetViews>
  <sheetFormatPr baseColWidth="10" defaultColWidth="3.28515625" defaultRowHeight="10.5" x14ac:dyDescent="0.15"/>
  <cols>
    <col min="1" max="16384" width="3.28515625" style="2"/>
  </cols>
  <sheetData>
    <row r="1" spans="1:27" ht="24.95" customHeight="1" x14ac:dyDescent="0.25">
      <c r="A1" s="475" t="s">
        <v>158</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7"/>
    </row>
    <row r="2" spans="1:27" ht="15" customHeight="1" x14ac:dyDescent="0.2">
      <c r="A2" s="4"/>
      <c r="B2" s="4"/>
      <c r="C2" s="6"/>
      <c r="D2" s="6"/>
      <c r="E2" s="6"/>
      <c r="F2" s="6"/>
      <c r="G2" s="6"/>
      <c r="H2" s="6"/>
      <c r="I2" s="6"/>
      <c r="J2" s="6"/>
      <c r="K2" s="6"/>
      <c r="L2" s="6"/>
      <c r="M2" s="6"/>
      <c r="N2" s="6"/>
      <c r="O2" s="6"/>
      <c r="P2" s="6"/>
      <c r="Q2" s="6"/>
      <c r="R2" s="6"/>
      <c r="S2" s="6"/>
      <c r="T2" s="6"/>
      <c r="U2" s="6"/>
      <c r="V2" s="6"/>
      <c r="W2" s="6"/>
      <c r="X2" s="6"/>
      <c r="Y2" s="6"/>
      <c r="Z2" s="6"/>
      <c r="AA2" s="6"/>
    </row>
    <row r="3" spans="1:27" ht="54" customHeight="1" x14ac:dyDescent="0.15">
      <c r="A3" s="474" t="s">
        <v>176</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row>
    <row r="4" spans="1:27" ht="32.25" customHeight="1" x14ac:dyDescent="0.15">
      <c r="A4" s="474" t="s">
        <v>302</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row>
    <row r="5" spans="1:27" ht="15" customHeight="1"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row>
    <row r="6" spans="1:27" ht="15" customHeight="1" x14ac:dyDescent="0.2">
      <c r="A6" s="4"/>
      <c r="B6" s="4"/>
      <c r="C6" s="6"/>
      <c r="D6" s="6"/>
      <c r="E6" s="6"/>
      <c r="F6" s="6"/>
      <c r="G6" s="6"/>
      <c r="H6" s="6"/>
      <c r="I6" s="6"/>
      <c r="J6" s="6"/>
      <c r="K6" s="6"/>
      <c r="L6" s="6"/>
      <c r="M6" s="6"/>
      <c r="N6" s="6"/>
      <c r="O6" s="6"/>
      <c r="P6" s="6"/>
      <c r="Q6" s="6"/>
      <c r="R6" s="6"/>
      <c r="S6" s="6"/>
      <c r="T6" s="6"/>
      <c r="U6" s="6"/>
      <c r="V6" s="6"/>
      <c r="W6" s="6"/>
      <c r="X6" s="6"/>
      <c r="Y6" s="6"/>
      <c r="Z6" s="6"/>
      <c r="AA6" s="6"/>
    </row>
    <row r="7" spans="1:27" ht="15" customHeight="1" x14ac:dyDescent="0.2">
      <c r="C7" s="7" t="s">
        <v>159</v>
      </c>
      <c r="D7" s="7"/>
      <c r="E7" s="7"/>
      <c r="F7" s="7"/>
      <c r="G7" s="7"/>
      <c r="H7" s="1"/>
      <c r="I7" s="1"/>
      <c r="J7" s="1"/>
      <c r="K7" s="1"/>
      <c r="L7" s="1"/>
      <c r="M7" s="1"/>
      <c r="N7" s="1"/>
      <c r="O7" s="1"/>
      <c r="P7" s="1"/>
      <c r="Q7" s="1"/>
      <c r="R7" s="1"/>
      <c r="S7" s="1"/>
      <c r="T7" s="1"/>
      <c r="U7" s="1"/>
      <c r="V7" s="1"/>
      <c r="W7" s="1"/>
      <c r="X7" s="1"/>
      <c r="Y7" s="1"/>
      <c r="Z7" s="1"/>
      <c r="AA7" s="1"/>
    </row>
    <row r="8" spans="1:27" ht="15" customHeight="1" x14ac:dyDescent="0.2">
      <c r="C8" s="7"/>
      <c r="D8" s="7"/>
      <c r="E8" s="7"/>
      <c r="F8" s="7"/>
      <c r="G8" s="7"/>
      <c r="H8" s="1"/>
      <c r="I8" s="1"/>
      <c r="J8" s="1"/>
      <c r="K8" s="1"/>
      <c r="L8" s="1"/>
      <c r="M8" s="1"/>
      <c r="N8" s="1"/>
      <c r="O8" s="1"/>
      <c r="P8" s="1"/>
      <c r="Q8" s="1"/>
      <c r="R8" s="1"/>
      <c r="S8" s="1"/>
      <c r="T8" s="1"/>
      <c r="U8" s="1"/>
      <c r="V8" s="1"/>
      <c r="W8" s="1"/>
      <c r="X8" s="1"/>
      <c r="Y8" s="1"/>
      <c r="Z8" s="1"/>
      <c r="AA8" s="1"/>
    </row>
    <row r="9" spans="1:27" ht="15" customHeight="1" x14ac:dyDescent="0.2">
      <c r="C9" s="484">
        <f>Mietvertrag!$G$7</f>
        <v>0</v>
      </c>
      <c r="D9" s="484"/>
      <c r="E9" s="484"/>
      <c r="F9" s="484"/>
      <c r="G9" s="484"/>
      <c r="H9" s="485">
        <f>Mietvertrag!$G$6</f>
        <v>0</v>
      </c>
      <c r="I9" s="485"/>
      <c r="J9" s="485"/>
      <c r="K9" s="485"/>
      <c r="L9" s="485"/>
      <c r="M9" s="1"/>
      <c r="N9" s="1"/>
      <c r="O9" s="1"/>
      <c r="P9" s="1"/>
      <c r="Q9" s="1"/>
      <c r="R9" s="1"/>
      <c r="S9" s="1"/>
      <c r="T9" s="1"/>
      <c r="U9" s="1"/>
      <c r="V9" s="1"/>
      <c r="W9" s="1"/>
      <c r="X9" s="1"/>
      <c r="Y9" s="1"/>
      <c r="Z9" s="1"/>
      <c r="AA9" s="1"/>
    </row>
    <row r="10" spans="1:27" ht="15" customHeight="1" x14ac:dyDescent="0.2">
      <c r="C10" s="484">
        <f>Mietvertrag!$L$7</f>
        <v>0</v>
      </c>
      <c r="D10" s="484"/>
      <c r="E10" s="484"/>
      <c r="F10" s="484"/>
      <c r="G10" s="484"/>
      <c r="H10" s="485">
        <f>Mietvertrag!$L$6</f>
        <v>0</v>
      </c>
      <c r="I10" s="485"/>
      <c r="J10" s="485"/>
      <c r="K10" s="485"/>
      <c r="L10" s="485"/>
      <c r="M10" s="1"/>
      <c r="N10" s="1"/>
      <c r="O10" s="1"/>
      <c r="P10" s="1"/>
      <c r="Q10" s="1"/>
      <c r="R10" s="1"/>
      <c r="S10" s="1"/>
      <c r="T10" s="1"/>
      <c r="U10" s="1"/>
      <c r="V10" s="1"/>
      <c r="W10" s="1"/>
      <c r="X10" s="1"/>
      <c r="Y10" s="1"/>
      <c r="Z10" s="1"/>
      <c r="AA10" s="1"/>
    </row>
    <row r="11" spans="1:27" ht="15" customHeight="1" x14ac:dyDescent="0.2">
      <c r="C11" s="484">
        <f>Mietvertrag!$Q$7</f>
        <v>0</v>
      </c>
      <c r="D11" s="484"/>
      <c r="E11" s="484"/>
      <c r="F11" s="484"/>
      <c r="G11" s="484"/>
      <c r="H11" s="485">
        <f>Mietvertrag!$Q$6</f>
        <v>0</v>
      </c>
      <c r="I11" s="485"/>
      <c r="J11" s="485"/>
      <c r="K11" s="485"/>
      <c r="L11" s="485"/>
      <c r="M11" s="1"/>
      <c r="N11" s="1"/>
      <c r="O11" s="1"/>
      <c r="P11" s="1"/>
      <c r="Q11" s="1"/>
      <c r="R11" s="1"/>
      <c r="S11" s="1"/>
      <c r="T11" s="1"/>
      <c r="U11" s="1"/>
      <c r="V11" s="1"/>
      <c r="W11" s="1"/>
      <c r="X11" s="1"/>
      <c r="Y11" s="1"/>
      <c r="Z11" s="1"/>
      <c r="AA11" s="1"/>
    </row>
    <row r="12" spans="1:27" ht="15" customHeight="1" x14ac:dyDescent="0.2">
      <c r="C12" s="484">
        <f>Mietvertrag!$V$7</f>
        <v>0</v>
      </c>
      <c r="D12" s="484"/>
      <c r="E12" s="484"/>
      <c r="F12" s="484"/>
      <c r="G12" s="484"/>
      <c r="H12" s="485">
        <f>Mietvertrag!$V$6</f>
        <v>0</v>
      </c>
      <c r="I12" s="485"/>
      <c r="J12" s="485"/>
      <c r="K12" s="485"/>
      <c r="L12" s="485"/>
      <c r="M12" s="1"/>
      <c r="N12" s="1"/>
      <c r="O12" s="1"/>
      <c r="P12" s="1"/>
      <c r="Q12" s="1"/>
      <c r="R12" s="1"/>
      <c r="S12" s="1"/>
      <c r="T12" s="1"/>
      <c r="U12" s="1"/>
      <c r="V12" s="1"/>
      <c r="W12" s="1"/>
      <c r="X12" s="1"/>
      <c r="Y12" s="1"/>
      <c r="Z12" s="1"/>
      <c r="AA12" s="1"/>
    </row>
    <row r="13" spans="1:27" ht="15" customHeight="1" x14ac:dyDescent="0.2">
      <c r="C13" s="7"/>
      <c r="D13" s="7"/>
      <c r="E13" s="7"/>
      <c r="F13" s="7"/>
      <c r="G13" s="7"/>
      <c r="H13" s="1"/>
      <c r="I13" s="1"/>
      <c r="J13" s="1"/>
      <c r="K13" s="1"/>
      <c r="L13" s="1"/>
      <c r="M13" s="1"/>
      <c r="N13" s="1"/>
      <c r="O13" s="1"/>
      <c r="P13" s="1"/>
      <c r="Q13" s="1"/>
      <c r="R13" s="1"/>
      <c r="S13" s="1"/>
      <c r="T13" s="1"/>
      <c r="U13" s="1"/>
      <c r="V13" s="1"/>
      <c r="W13" s="1"/>
      <c r="X13" s="1"/>
      <c r="Y13" s="1"/>
      <c r="Z13" s="1"/>
      <c r="AA13" s="1"/>
    </row>
    <row r="14" spans="1:27" ht="15" customHeight="1" x14ac:dyDescent="0.2">
      <c r="C14" s="7" t="s">
        <v>166</v>
      </c>
      <c r="D14" s="7"/>
      <c r="E14" s="7"/>
      <c r="F14" s="7"/>
      <c r="G14" s="7"/>
      <c r="H14" s="1"/>
      <c r="I14" s="1"/>
      <c r="J14" s="1"/>
      <c r="K14" s="1"/>
      <c r="L14" s="1"/>
      <c r="M14" s="1"/>
      <c r="N14" s="1"/>
      <c r="O14" s="1"/>
      <c r="P14" s="1"/>
      <c r="Q14" s="1"/>
      <c r="R14" s="1"/>
      <c r="S14" s="1"/>
      <c r="T14" s="1"/>
      <c r="U14" s="1"/>
      <c r="V14" s="1"/>
      <c r="W14" s="1"/>
      <c r="X14" s="1"/>
      <c r="Y14" s="1"/>
      <c r="Z14" s="1"/>
      <c r="AA14" s="1"/>
    </row>
    <row r="15" spans="1:27" ht="15" customHeight="1" x14ac:dyDescent="0.2">
      <c r="C15" s="8"/>
      <c r="D15" s="7"/>
      <c r="E15" s="7"/>
      <c r="F15" s="7"/>
      <c r="G15" s="7"/>
      <c r="H15" s="1"/>
      <c r="I15" s="1"/>
      <c r="J15" s="1"/>
      <c r="K15" s="1"/>
      <c r="L15" s="1"/>
      <c r="M15" s="1"/>
      <c r="N15" s="1"/>
      <c r="O15" s="1"/>
      <c r="P15" s="1"/>
      <c r="Q15" s="1"/>
      <c r="R15" s="1"/>
      <c r="S15" s="1"/>
      <c r="T15" s="1"/>
      <c r="U15" s="1"/>
      <c r="V15" s="1"/>
      <c r="W15" s="1"/>
      <c r="X15" s="1"/>
      <c r="Y15" s="1"/>
      <c r="Z15" s="1"/>
      <c r="AA15" s="1"/>
    </row>
    <row r="16" spans="1:27" ht="15" customHeight="1" x14ac:dyDescent="0.2">
      <c r="C16" s="8"/>
      <c r="D16" s="7"/>
      <c r="E16" s="7"/>
      <c r="F16" s="7"/>
      <c r="G16" s="7"/>
      <c r="H16" s="1"/>
      <c r="I16" s="1"/>
      <c r="J16" s="1"/>
      <c r="K16" s="1"/>
      <c r="L16" s="1"/>
      <c r="M16" s="1"/>
      <c r="N16" s="1"/>
      <c r="O16" s="1"/>
      <c r="P16" s="1"/>
      <c r="Q16" s="1"/>
      <c r="R16" s="1"/>
      <c r="S16" s="1"/>
      <c r="T16" s="1"/>
      <c r="U16" s="1"/>
      <c r="V16" s="1"/>
      <c r="W16" s="1"/>
      <c r="X16" s="1"/>
      <c r="Y16" s="1"/>
      <c r="Z16" s="1"/>
      <c r="AA16" s="1"/>
    </row>
    <row r="17" spans="1:28" ht="15" customHeight="1" x14ac:dyDescent="0.2">
      <c r="B17" s="5"/>
      <c r="C17" s="14"/>
      <c r="D17" s="9"/>
      <c r="E17" s="7" t="s">
        <v>167</v>
      </c>
      <c r="F17" s="7"/>
      <c r="G17" s="7"/>
      <c r="H17" s="1"/>
      <c r="I17" s="1"/>
      <c r="J17" s="1"/>
      <c r="K17" s="1"/>
      <c r="L17" s="1"/>
      <c r="M17" s="1"/>
      <c r="N17" s="1"/>
      <c r="O17" s="1"/>
      <c r="P17" s="1"/>
      <c r="Q17" s="1"/>
      <c r="R17" s="1"/>
      <c r="S17" s="1"/>
      <c r="T17" s="1"/>
      <c r="U17" s="1"/>
      <c r="V17" s="1"/>
      <c r="W17" s="1"/>
      <c r="X17" s="1"/>
      <c r="Y17" s="1"/>
      <c r="Z17" s="1"/>
      <c r="AA17" s="1"/>
    </row>
    <row r="18" spans="1:28" ht="15" customHeight="1" x14ac:dyDescent="0.2">
      <c r="C18" s="10"/>
      <c r="D18" s="7"/>
      <c r="E18" s="7"/>
      <c r="F18" s="7"/>
      <c r="G18" s="7"/>
      <c r="H18" s="1"/>
      <c r="I18" s="1"/>
      <c r="J18" s="1"/>
      <c r="K18" s="1"/>
      <c r="L18" s="1"/>
      <c r="M18" s="1"/>
      <c r="N18" s="1"/>
      <c r="O18" s="1"/>
      <c r="P18" s="1"/>
      <c r="Q18" s="1"/>
      <c r="R18" s="1"/>
      <c r="S18" s="1"/>
      <c r="T18" s="1"/>
      <c r="U18" s="1"/>
      <c r="V18" s="1"/>
      <c r="W18" s="1"/>
      <c r="X18" s="1"/>
      <c r="Y18" s="1"/>
      <c r="Z18" s="1"/>
      <c r="AA18" s="1"/>
    </row>
    <row r="19" spans="1:28" ht="15" customHeight="1" x14ac:dyDescent="0.2">
      <c r="C19" s="7"/>
      <c r="D19" s="7"/>
      <c r="E19" s="7" t="s">
        <v>168</v>
      </c>
      <c r="F19" s="7"/>
      <c r="G19" s="7"/>
      <c r="H19" s="1"/>
      <c r="I19" s="1"/>
      <c r="J19" s="1"/>
      <c r="K19" s="1"/>
      <c r="L19" s="1"/>
      <c r="M19" s="1"/>
      <c r="N19" s="1"/>
      <c r="O19" s="1"/>
      <c r="P19" s="1"/>
      <c r="Q19" s="1"/>
      <c r="R19" s="1"/>
      <c r="S19" s="1"/>
      <c r="T19" s="1"/>
      <c r="U19" s="1"/>
      <c r="V19" s="1"/>
      <c r="W19" s="1"/>
      <c r="X19" s="1"/>
      <c r="Y19" s="1"/>
      <c r="Z19" s="1"/>
      <c r="AA19" s="1"/>
    </row>
    <row r="20" spans="1:28" ht="15" customHeight="1" x14ac:dyDescent="0.2">
      <c r="C20" s="8"/>
      <c r="D20" s="7"/>
      <c r="E20" s="7"/>
      <c r="F20" s="7"/>
      <c r="G20" s="7"/>
      <c r="H20" s="1"/>
      <c r="I20" s="1"/>
      <c r="J20" s="1"/>
      <c r="K20" s="1"/>
      <c r="L20" s="1"/>
      <c r="M20" s="1"/>
      <c r="N20" s="1"/>
      <c r="O20" s="1"/>
      <c r="P20" s="1"/>
      <c r="Q20" s="1"/>
      <c r="R20" s="1"/>
      <c r="S20" s="1"/>
      <c r="T20" s="1"/>
      <c r="U20" s="1"/>
      <c r="V20" s="1"/>
      <c r="W20" s="1"/>
      <c r="X20" s="1"/>
      <c r="Y20" s="1"/>
      <c r="Z20" s="1"/>
      <c r="AA20" s="1"/>
    </row>
    <row r="21" spans="1:28" ht="15" customHeight="1" x14ac:dyDescent="0.2">
      <c r="B21" s="5"/>
      <c r="C21" s="14"/>
      <c r="D21" s="9"/>
      <c r="E21" s="7" t="s">
        <v>171</v>
      </c>
      <c r="F21" s="7"/>
      <c r="G21" s="7"/>
      <c r="H21" s="1"/>
      <c r="I21" s="1"/>
      <c r="J21" s="1"/>
      <c r="K21" s="1"/>
      <c r="L21" s="1"/>
      <c r="M21" s="1"/>
      <c r="N21" s="1"/>
      <c r="O21" s="1"/>
      <c r="P21" s="1"/>
      <c r="Q21" s="1"/>
      <c r="R21" s="1"/>
      <c r="S21" s="1"/>
      <c r="T21" s="1"/>
      <c r="U21" s="1"/>
      <c r="V21" s="1"/>
      <c r="W21" s="1"/>
      <c r="X21" s="1"/>
      <c r="Y21" s="1"/>
      <c r="Z21" s="1"/>
      <c r="AA21" s="1"/>
    </row>
    <row r="22" spans="1:28" ht="15" customHeight="1" x14ac:dyDescent="0.2">
      <c r="C22" s="10"/>
      <c r="D22" s="7"/>
      <c r="E22" s="7"/>
      <c r="F22" s="7"/>
      <c r="G22" s="7"/>
      <c r="H22" s="1"/>
      <c r="I22" s="1"/>
      <c r="J22" s="1"/>
      <c r="K22" s="1"/>
      <c r="L22" s="1"/>
      <c r="M22" s="1"/>
      <c r="N22" s="1"/>
      <c r="O22" s="1"/>
      <c r="P22" s="1"/>
      <c r="Q22" s="1"/>
      <c r="R22" s="1"/>
      <c r="S22" s="1"/>
      <c r="T22" s="1"/>
      <c r="U22" s="1"/>
      <c r="V22" s="1"/>
      <c r="W22" s="1"/>
      <c r="X22" s="1"/>
      <c r="Y22" s="1"/>
      <c r="Z22" s="1"/>
      <c r="AA22" s="1"/>
    </row>
    <row r="23" spans="1:28" ht="15" customHeight="1" x14ac:dyDescent="0.2">
      <c r="C23" s="7" t="s">
        <v>170</v>
      </c>
      <c r="D23" s="7"/>
      <c r="E23" s="7"/>
      <c r="F23" s="7"/>
      <c r="G23" s="7"/>
      <c r="H23" s="1"/>
      <c r="I23" s="1"/>
      <c r="J23" s="1"/>
      <c r="K23" s="1"/>
      <c r="L23" s="1"/>
      <c r="M23" s="1"/>
      <c r="N23" s="1"/>
      <c r="O23" s="1"/>
      <c r="P23" s="1"/>
      <c r="Q23" s="1"/>
      <c r="R23" s="1"/>
      <c r="S23" s="1"/>
      <c r="T23" s="1"/>
      <c r="U23" s="1"/>
      <c r="V23" s="1"/>
      <c r="W23" s="1"/>
      <c r="X23" s="1"/>
      <c r="Y23" s="1"/>
      <c r="Z23" s="1"/>
      <c r="AA23" s="1"/>
    </row>
    <row r="24" spans="1:28" ht="15" customHeight="1" x14ac:dyDescent="0.2">
      <c r="C24" s="7"/>
      <c r="D24" s="7"/>
      <c r="E24" s="7"/>
      <c r="F24" s="7"/>
      <c r="G24" s="7"/>
      <c r="H24" s="1"/>
      <c r="I24" s="1"/>
      <c r="J24" s="1"/>
      <c r="K24" s="1"/>
      <c r="L24" s="1"/>
      <c r="M24" s="1"/>
      <c r="N24" s="1"/>
      <c r="O24" s="1"/>
      <c r="P24" s="1"/>
      <c r="Q24" s="1"/>
      <c r="R24" s="1"/>
      <c r="S24" s="1"/>
      <c r="T24" s="1"/>
      <c r="U24" s="1"/>
      <c r="V24" s="1"/>
      <c r="W24" s="1"/>
      <c r="X24" s="1"/>
      <c r="Y24" s="1"/>
      <c r="Z24" s="1"/>
      <c r="AA24" s="1"/>
    </row>
    <row r="25" spans="1:28" ht="15" customHeight="1" x14ac:dyDescent="0.2">
      <c r="C25" s="7"/>
      <c r="D25" s="7"/>
      <c r="E25" s="7"/>
      <c r="F25" s="7"/>
      <c r="G25" s="7"/>
      <c r="H25" s="1"/>
      <c r="I25" s="1"/>
      <c r="J25" s="1"/>
      <c r="K25" s="1"/>
      <c r="L25" s="1"/>
      <c r="M25" s="1"/>
      <c r="N25" s="1"/>
      <c r="O25" s="1"/>
      <c r="P25" s="1"/>
      <c r="Q25" s="1"/>
      <c r="R25" s="1"/>
      <c r="S25" s="1"/>
      <c r="T25" s="1"/>
      <c r="U25" s="1"/>
      <c r="V25" s="1"/>
      <c r="W25" s="1"/>
      <c r="X25" s="1"/>
      <c r="Y25" s="1"/>
      <c r="Z25" s="1"/>
      <c r="AA25" s="1"/>
    </row>
    <row r="26" spans="1:28" ht="27.75" customHeight="1" x14ac:dyDescent="0.15">
      <c r="A26" s="478" t="s">
        <v>303</v>
      </c>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80"/>
    </row>
    <row r="27" spans="1:28" ht="15" customHeight="1" x14ac:dyDescent="0.2">
      <c r="C27" s="7"/>
      <c r="D27" s="7"/>
      <c r="E27" s="7"/>
      <c r="F27" s="7"/>
      <c r="G27" s="7"/>
      <c r="H27" s="1"/>
      <c r="I27" s="1"/>
      <c r="J27" s="1"/>
      <c r="K27" s="1"/>
      <c r="L27" s="1"/>
      <c r="M27" s="1"/>
      <c r="N27" s="1"/>
      <c r="O27" s="1"/>
      <c r="P27" s="1"/>
      <c r="Q27" s="1"/>
      <c r="R27" s="1"/>
      <c r="S27" s="1"/>
      <c r="T27" s="1"/>
      <c r="U27" s="1"/>
      <c r="V27" s="1"/>
      <c r="W27" s="1"/>
      <c r="X27" s="1"/>
      <c r="Y27" s="1"/>
      <c r="Z27" s="1"/>
      <c r="AA27" s="1"/>
    </row>
    <row r="28" spans="1:28" ht="31.5" customHeight="1" x14ac:dyDescent="0.15">
      <c r="A28" s="486" t="s">
        <v>169</v>
      </c>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8"/>
    </row>
    <row r="29" spans="1:28" ht="31.5" customHeight="1" x14ac:dyDescent="0.2">
      <c r="A29" s="3"/>
      <c r="C29" s="11"/>
      <c r="D29" s="11"/>
      <c r="E29" s="11"/>
      <c r="F29" s="11"/>
      <c r="G29" s="11"/>
      <c r="H29" s="11"/>
      <c r="I29" s="11"/>
      <c r="J29" s="11"/>
      <c r="K29" s="11"/>
      <c r="L29" s="11"/>
      <c r="M29" s="11"/>
      <c r="N29" s="11"/>
      <c r="O29" s="11"/>
      <c r="P29" s="11"/>
      <c r="Q29" s="11"/>
      <c r="R29" s="11"/>
      <c r="S29" s="11"/>
      <c r="T29" s="11"/>
      <c r="U29" s="11"/>
      <c r="V29" s="11"/>
      <c r="W29" s="11"/>
      <c r="X29" s="11"/>
      <c r="Y29" s="11"/>
      <c r="Z29" s="12"/>
      <c r="AA29" s="13"/>
    </row>
    <row r="30" spans="1:28" ht="28.35" customHeight="1" x14ac:dyDescent="0.2">
      <c r="C30" s="481"/>
      <c r="D30" s="481"/>
      <c r="E30" s="481"/>
      <c r="F30" s="481"/>
      <c r="G30" s="481"/>
      <c r="H30" s="1" t="s">
        <v>105</v>
      </c>
      <c r="I30" s="1"/>
      <c r="J30" s="482"/>
      <c r="K30" s="482"/>
      <c r="L30" s="482"/>
      <c r="M30" s="482"/>
      <c r="N30" s="1"/>
      <c r="O30" s="1"/>
      <c r="P30" s="483"/>
      <c r="Q30" s="483"/>
      <c r="R30" s="483"/>
      <c r="S30" s="483"/>
      <c r="T30" s="483"/>
      <c r="U30" s="483"/>
      <c r="V30" s="483"/>
      <c r="W30" s="483"/>
      <c r="X30" s="483"/>
      <c r="Y30" s="483"/>
      <c r="Z30" s="483"/>
      <c r="AA30" s="483"/>
    </row>
    <row r="31" spans="1:28" ht="15" customHeight="1" x14ac:dyDescent="0.2">
      <c r="C31" s="6"/>
      <c r="D31" s="6"/>
      <c r="E31" s="6"/>
      <c r="F31" s="6"/>
      <c r="G31" s="6"/>
      <c r="H31" s="1"/>
      <c r="I31" s="1"/>
      <c r="J31" s="6"/>
      <c r="K31" s="6"/>
      <c r="L31" s="6"/>
      <c r="M31" s="6"/>
      <c r="N31" s="1"/>
      <c r="O31" s="1"/>
      <c r="P31" s="6" t="s">
        <v>106</v>
      </c>
      <c r="Q31" s="6"/>
      <c r="R31" s="6"/>
      <c r="S31" s="6"/>
      <c r="T31" s="6"/>
      <c r="U31" s="6"/>
      <c r="V31" s="6"/>
      <c r="W31" s="6"/>
      <c r="X31" s="6"/>
      <c r="Y31" s="6"/>
      <c r="Z31" s="6"/>
      <c r="AA31" s="6"/>
    </row>
    <row r="32" spans="1:28" ht="15" customHeight="1" x14ac:dyDescent="0.15"/>
    <row r="33" ht="15" customHeight="1" x14ac:dyDescent="0.15"/>
    <row r="34" ht="15" customHeight="1" x14ac:dyDescent="0.15"/>
  </sheetData>
  <sheetProtection algorithmName="SHA-512" hashValue="VZ888GLLkNty8FdetDAjuZsm2+1xxKLE+iXdbC0SRn4JJEVNcgRIKC2GdqlyuTGPK3MXFwZSi0AbsGnqAuUX7A==" saltValue="wcECAl61JCvsNBubVY5b3g==" spinCount="100000" sheet="1" objects="1" scenarios="1"/>
  <mergeCells count="16">
    <mergeCell ref="A4:AA4"/>
    <mergeCell ref="A1:AA1"/>
    <mergeCell ref="A3:AA3"/>
    <mergeCell ref="A26:AB26"/>
    <mergeCell ref="C30:G30"/>
    <mergeCell ref="J30:M30"/>
    <mergeCell ref="P30:AA30"/>
    <mergeCell ref="C9:G9"/>
    <mergeCell ref="C10:G10"/>
    <mergeCell ref="C11:G11"/>
    <mergeCell ref="C12:G12"/>
    <mergeCell ref="H9:L9"/>
    <mergeCell ref="H10:L10"/>
    <mergeCell ref="H11:L11"/>
    <mergeCell ref="H12:L12"/>
    <mergeCell ref="A28:AB28"/>
  </mergeCells>
  <pageMargins left="0.70866141732283472" right="0.19685039370078741" top="0.39370078740157483" bottom="0.98425196850393704" header="0.31496062992125984" footer="0.31496062992125984"/>
  <pageSetup paperSize="9" orientation="portrait" r:id="rId1"/>
  <headerFooter>
    <oddFooter>&amp;R&amp;"Verdana,Standard"&amp;7Seite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Mietvertrag</vt:lpstr>
      <vt:lpstr>Übergabeprotokoll</vt:lpstr>
      <vt:lpstr>Rechnung</vt:lpstr>
      <vt:lpstr>Rechnung Rabatt</vt:lpstr>
      <vt:lpstr>Bilder Einverständniserklärung </vt:lpstr>
      <vt:lpstr>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dc:creator>
  <cp:lastModifiedBy>Admin</cp:lastModifiedBy>
  <cp:lastPrinted>2021-02-07T21:47:56Z</cp:lastPrinted>
  <dcterms:created xsi:type="dcterms:W3CDTF">2019-10-19T07:11:12Z</dcterms:created>
  <dcterms:modified xsi:type="dcterms:W3CDTF">2021-02-07T21:56:47Z</dcterms:modified>
</cp:coreProperties>
</file>